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00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<sst xmlns="http://schemas.openxmlformats.org/spreadsheetml/2006/main" count="719" uniqueCount="75">
  <si>
    <t>ПЛОЩООБРАЗУВАНЕ</t>
  </si>
  <si>
    <t>НА ОБЕКТ: АПАРТАМЕНТЕН ХОТЕЛ  В УПИ III-573, КВ.53,ПИ 37023.501.571,  ГР.КИТЕН</t>
  </si>
  <si>
    <t>кота</t>
  </si>
  <si>
    <t>№ по ред</t>
  </si>
  <si>
    <t>обект</t>
  </si>
  <si>
    <t>№</t>
  </si>
  <si>
    <t>F1 кв.м.</t>
  </si>
  <si>
    <t>Складове F2</t>
  </si>
  <si>
    <t xml:space="preserve">F1 + F2 </t>
  </si>
  <si>
    <t>% ид.част от сградата</t>
  </si>
  <si>
    <t>F3 кв.м. от сградата</t>
  </si>
  <si>
    <t>Маневрена площ</t>
  </si>
  <si>
    <t>F1+F3</t>
  </si>
  <si>
    <t>F1+F2+F3</t>
  </si>
  <si>
    <t>Прилежаща площ към СОС</t>
  </si>
  <si>
    <t>Открита тераса</t>
  </si>
  <si>
    <t>Ид.част от ПИ</t>
  </si>
  <si>
    <t>площ</t>
  </si>
  <si>
    <t>% ид.част</t>
  </si>
  <si>
    <t>F3 м.площ</t>
  </si>
  <si>
    <t>сутерен кота -2,60</t>
  </si>
  <si>
    <t>Подземен паркинг</t>
  </si>
  <si>
    <t>ЦЕНА</t>
  </si>
  <si>
    <t>ВАЛУТА</t>
  </si>
  <si>
    <t>Паркомясто</t>
  </si>
  <si>
    <t xml:space="preserve">ЕВРО </t>
  </si>
  <si>
    <t>Гараж</t>
  </si>
  <si>
    <t>Секция А</t>
  </si>
  <si>
    <t>ИЗЛОЖЕНИЕ</t>
  </si>
  <si>
    <t>Етаж 1 кота 0,00</t>
  </si>
  <si>
    <t xml:space="preserve">Апартамент </t>
  </si>
  <si>
    <t>двор</t>
  </si>
  <si>
    <t>УЛИЦА</t>
  </si>
  <si>
    <t>ИЗТОК</t>
  </si>
  <si>
    <t>8А</t>
  </si>
  <si>
    <t>МОРЕ</t>
  </si>
  <si>
    <t>ЗАПАД</t>
  </si>
  <si>
    <t>Етаж 2 кота +2,80</t>
  </si>
  <si>
    <t>Кафе-закуски</t>
  </si>
  <si>
    <t xml:space="preserve"> Апартамент </t>
  </si>
  <si>
    <t>Етаж 3 кота + 5,60</t>
  </si>
  <si>
    <t>Етаж 4 кота +8,40</t>
  </si>
  <si>
    <t>Етаж 5 кота +11,20</t>
  </si>
  <si>
    <t>тераса</t>
  </si>
  <si>
    <t>Апартамент</t>
  </si>
  <si>
    <t>Секция Б</t>
  </si>
  <si>
    <t>етаж 1 кота+2,80</t>
  </si>
  <si>
    <t xml:space="preserve">Магазин </t>
  </si>
  <si>
    <t>Етаж 2 кота +6,20</t>
  </si>
  <si>
    <t>Етаж 3 кота+9,00</t>
  </si>
  <si>
    <t>Етаж 4 кота+11,80</t>
  </si>
  <si>
    <t>Етаж 5 кота +14,60</t>
  </si>
  <si>
    <t>Открити паркоместа</t>
  </si>
  <si>
    <t>ЕВРО</t>
  </si>
  <si>
    <t xml:space="preserve">  </t>
  </si>
  <si>
    <t>РЗП сграда-8412,00 кв.м.</t>
  </si>
  <si>
    <t>Площта на ПИ 37023.501.571 е 4107 кв.м.</t>
  </si>
  <si>
    <t>сутерен-4107,00 кв.м.</t>
  </si>
  <si>
    <t>Предвидени са 43 броя паркоместа с обща площ 633,70 кв.м.</t>
  </si>
  <si>
    <t>Бруто РЗП-12519,00 кв.м.</t>
  </si>
  <si>
    <t>От 4107 кв.м., се приспада предвидената за ПМ площ , както и 180,92 кв.м.,</t>
  </si>
  <si>
    <t>РЗП обекти -8845,55 кв.м.</t>
  </si>
  <si>
    <t>представлявящи прилежаща площ към ап.№№ 1,2,3,4,5,6,7,8,9,10,11,12,14 и 15 в секция А,</t>
  </si>
  <si>
    <t>общи части-1736,01 кв.м.</t>
  </si>
  <si>
    <t>и към ап.№ № 1,2,3,4,5 и 6 в секция Б, и остатъка от 3292,38  кв.м.  се разпределя върху</t>
  </si>
  <si>
    <t>складове-331,06 кв.м.</t>
  </si>
  <si>
    <t>разпределя върху самостоятелните обекти в сградата.</t>
  </si>
  <si>
    <t>маневрена площ-1606,38 кв.м.</t>
  </si>
  <si>
    <t>F1 - площ обекти</t>
  </si>
  <si>
    <t>Изготвил</t>
  </si>
  <si>
    <t>F2-площ складови помещения</t>
  </si>
  <si>
    <t>И.Петрова (сертификат №2/19.11.2018г)</t>
  </si>
  <si>
    <t>F3 -площ общи части</t>
  </si>
  <si>
    <t>Площообразуването е изготвено на идеен проект.</t>
  </si>
  <si>
    <t>септември 2025 г.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</si>
</sst>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#\ ?/?"/>
  </numFmts>
  <fonts count="34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  <font>
      <b/>
      <sz val="11"/>
      <color rgb="FFFF0000"/>
      <name val="Calibri"/>
      <charset val="204"/>
      <scheme val="minor"/>
    </font>
    <font>
      <sz val="11"/>
      <color rgb="FF0070C0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rgb="FFFF0000"/>
      <name val="Calibri"/>
      <charset val="204"/>
      <scheme val="minor"/>
    </font>
    <font>
      <sz val="11"/>
      <name val="Calibri"/>
      <charset val="204"/>
      <scheme val="minor"/>
    </font>
    <font>
      <b/>
      <i/>
      <sz val="11"/>
      <name val="Calibri"/>
      <charset val="204"/>
      <scheme val="minor"/>
    </font>
    <font>
      <b/>
      <sz val="11"/>
      <color theme="5"/>
      <name val="Calibri"/>
      <charset val="204"/>
      <scheme val="minor"/>
    </font>
    <font>
      <sz val="11"/>
      <name val="Calibri"/>
      <charset val="134"/>
      <scheme val="minor"/>
    </font>
    <font>
      <u val="double"/>
      <sz val="11"/>
      <color theme="1"/>
      <name val="Calibri"/>
      <charset val="134"/>
      <scheme val="minor"/>
    </font>
    <font>
      <sz val="10"/>
      <color theme="1"/>
      <name val="Calibri"/>
      <charset val="204"/>
      <scheme val="minor"/>
    </font>
    <font>
      <sz val="11"/>
      <color rgb="FF00B050"/>
      <name val="Calibri"/>
      <charset val="134"/>
      <scheme val="minor"/>
    </font>
    <font>
      <sz val="11"/>
      <color rgb="FF000000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6" borderId="4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9" applyNumberFormat="0" applyFill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0" borderId="5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51" applyNumberFormat="0" applyAlignment="0" applyProtection="0">
      <alignment vertical="center"/>
    </xf>
    <xf numFmtId="0" fontId="24" fillId="8" borderId="52" applyNumberFormat="0" applyAlignment="0" applyProtection="0">
      <alignment vertical="center"/>
    </xf>
    <xf numFmtId="0" fontId="25" fillId="8" borderId="51" applyNumberFormat="0" applyAlignment="0" applyProtection="0">
      <alignment vertical="center"/>
    </xf>
    <xf numFmtId="0" fontId="26" fillId="9" borderId="53" applyNumberFormat="0" applyAlignment="0" applyProtection="0">
      <alignment vertical="center"/>
    </xf>
    <xf numFmtId="0" fontId="27" fillId="0" borderId="54" applyNumberFormat="0" applyFill="0" applyAlignment="0" applyProtection="0">
      <alignment vertical="center"/>
    </xf>
    <xf numFmtId="0" fontId="28" fillId="0" borderId="55" applyNumberFormat="0" applyFill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</cellStyleXfs>
  <cellXfs count="17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3" fillId="0" borderId="18" xfId="0" applyFont="1" applyBorder="1"/>
    <xf numFmtId="0" fontId="1" fillId="0" borderId="9" xfId="0" applyFont="1" applyBorder="1"/>
    <xf numFmtId="0" fontId="0" fillId="0" borderId="9" xfId="0" applyBorder="1"/>
    <xf numFmtId="2" fontId="0" fillId="0" borderId="9" xfId="0" applyNumberFormat="1" applyBorder="1" applyAlignment="1">
      <alignment horizontal="center"/>
    </xf>
    <xf numFmtId="2" fontId="0" fillId="0" borderId="9" xfId="0" applyNumberFormat="1" applyBorder="1"/>
    <xf numFmtId="2" fontId="0" fillId="0" borderId="10" xfId="0" applyNumberFormat="1" applyBorder="1"/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20" xfId="0" applyFont="1" applyBorder="1" applyAlignment="1">
      <alignment horizontal="center" vertical="center" wrapText="1"/>
    </xf>
    <xf numFmtId="0" fontId="0" fillId="0" borderId="21" xfId="0" applyBorder="1"/>
    <xf numFmtId="0" fontId="2" fillId="0" borderId="22" xfId="0" applyFont="1" applyBorder="1" applyAlignment="1">
      <alignment horizontal="center"/>
    </xf>
    <xf numFmtId="2" fontId="0" fillId="2" borderId="22" xfId="0" applyNumberFormat="1" applyFill="1" applyBorder="1"/>
    <xf numFmtId="2" fontId="0" fillId="2" borderId="9" xfId="0" applyNumberFormat="1" applyFill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3" borderId="23" xfId="0" applyNumberFormat="1" applyFill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2" borderId="9" xfId="0" applyNumberFormat="1" applyFill="1" applyBorder="1"/>
    <xf numFmtId="0" fontId="2" fillId="4" borderId="21" xfId="0" applyFont="1" applyFill="1" applyBorder="1"/>
    <xf numFmtId="0" fontId="2" fillId="4" borderId="22" xfId="0" applyFont="1" applyFill="1" applyBorder="1" applyAlignment="1">
      <alignment horizontal="center" vertical="center"/>
    </xf>
    <xf numFmtId="2" fontId="0" fillId="2" borderId="8" xfId="0" applyNumberFormat="1" applyFill="1" applyBorder="1"/>
    <xf numFmtId="2" fontId="5" fillId="0" borderId="9" xfId="0" applyNumberFormat="1" applyFont="1" applyBorder="1" applyAlignment="1">
      <alignment horizontal="center"/>
    </xf>
    <xf numFmtId="0" fontId="6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22" xfId="0" applyBorder="1"/>
    <xf numFmtId="2" fontId="1" fillId="3" borderId="8" xfId="0" applyNumberFormat="1" applyFont="1" applyFill="1" applyBorder="1"/>
    <xf numFmtId="2" fontId="1" fillId="3" borderId="9" xfId="0" applyNumberFormat="1" applyFont="1" applyFill="1" applyBorder="1"/>
    <xf numFmtId="2" fontId="1" fillId="3" borderId="9" xfId="0" applyNumberFormat="1" applyFont="1" applyFill="1" applyBorder="1" applyAlignment="1">
      <alignment horizontal="center"/>
    </xf>
    <xf numFmtId="0" fontId="3" fillId="0" borderId="21" xfId="0" applyFont="1" applyBorder="1"/>
    <xf numFmtId="0" fontId="3" fillId="0" borderId="0" xfId="0" applyFont="1"/>
    <xf numFmtId="0" fontId="1" fillId="4" borderId="20" xfId="0" applyFont="1" applyFill="1" applyBorder="1" applyAlignment="1">
      <alignment horizontal="center" vertical="center" wrapText="1"/>
    </xf>
    <xf numFmtId="0" fontId="0" fillId="4" borderId="18" xfId="0" applyFill="1" applyBorder="1"/>
    <xf numFmtId="0" fontId="0" fillId="4" borderId="9" xfId="0" applyFill="1" applyBorder="1" applyAlignment="1">
      <alignment horizontal="center"/>
    </xf>
    <xf numFmtId="2" fontId="7" fillId="2" borderId="9" xfId="0" applyNumberFormat="1" applyFont="1" applyFill="1" applyBorder="1" applyAlignment="1">
      <alignment horizontal="center"/>
    </xf>
    <xf numFmtId="2" fontId="0" fillId="4" borderId="9" xfId="0" applyNumberFormat="1" applyFill="1" applyBorder="1" applyAlignment="1">
      <alignment horizontal="center"/>
    </xf>
    <xf numFmtId="2" fontId="0" fillId="4" borderId="23" xfId="0" applyNumberForma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/>
    <xf numFmtId="2" fontId="2" fillId="2" borderId="9" xfId="0" applyNumberFormat="1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2" fontId="2" fillId="2" borderId="8" xfId="0" applyNumberFormat="1" applyFont="1" applyFill="1" applyBorder="1" applyAlignment="1">
      <alignment horizontal="center"/>
    </xf>
    <xf numFmtId="0" fontId="5" fillId="0" borderId="0" xfId="0" applyFont="1"/>
    <xf numFmtId="0" fontId="10" fillId="4" borderId="9" xfId="0" applyFont="1" applyFill="1" applyBorder="1" applyAlignment="1">
      <alignment horizontal="center"/>
    </xf>
    <xf numFmtId="2" fontId="10" fillId="0" borderId="24" xfId="0" applyNumberFormat="1" applyFont="1" applyBorder="1" applyAlignment="1">
      <alignment horizontal="center"/>
    </xf>
    <xf numFmtId="0" fontId="0" fillId="4" borderId="9" xfId="0" applyFill="1" applyBorder="1"/>
    <xf numFmtId="2" fontId="11" fillId="0" borderId="24" xfId="0" applyNumberFormat="1" applyFont="1" applyBorder="1" applyAlignment="1">
      <alignment horizontal="center"/>
    </xf>
    <xf numFmtId="0" fontId="10" fillId="0" borderId="0" xfId="0" applyFont="1"/>
    <xf numFmtId="0" fontId="1" fillId="4" borderId="15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4" borderId="28" xfId="0" applyFill="1" applyBorder="1"/>
    <xf numFmtId="0" fontId="0" fillId="4" borderId="28" xfId="0" applyFill="1" applyBorder="1" applyAlignment="1">
      <alignment horizontal="center"/>
    </xf>
    <xf numFmtId="2" fontId="2" fillId="2" borderId="22" xfId="0" applyNumberFormat="1" applyFont="1" applyFill="1" applyBorder="1" applyAlignment="1">
      <alignment horizontal="center"/>
    </xf>
    <xf numFmtId="2" fontId="0" fillId="5" borderId="24" xfId="0" applyNumberFormat="1" applyFill="1" applyBorder="1" applyAlignment="1">
      <alignment horizontal="center"/>
    </xf>
    <xf numFmtId="0" fontId="1" fillId="4" borderId="17" xfId="0" applyFont="1" applyFill="1" applyBorder="1" applyAlignment="1">
      <alignment horizontal="center" vertical="center" wrapText="1"/>
    </xf>
    <xf numFmtId="0" fontId="0" fillId="4" borderId="29" xfId="0" applyFill="1" applyBorder="1"/>
    <xf numFmtId="0" fontId="0" fillId="0" borderId="29" xfId="0" applyBorder="1"/>
    <xf numFmtId="0" fontId="0" fillId="0" borderId="8" xfId="0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0" fontId="0" fillId="0" borderId="18" xfId="0" applyBorder="1"/>
    <xf numFmtId="0" fontId="2" fillId="2" borderId="9" xfId="0" applyFont="1" applyFill="1" applyBorder="1" applyAlignment="1">
      <alignment horizontal="center"/>
    </xf>
    <xf numFmtId="178" fontId="0" fillId="4" borderId="9" xfId="0" applyNumberFormat="1" applyFill="1" applyBorder="1"/>
    <xf numFmtId="2" fontId="10" fillId="0" borderId="9" xfId="0" applyNumberFormat="1" applyFont="1" applyBorder="1" applyAlignment="1">
      <alignment horizontal="center"/>
    </xf>
    <xf numFmtId="2" fontId="8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" fillId="0" borderId="28" xfId="0" applyFont="1" applyBorder="1" applyAlignment="1">
      <alignment horizontal="center" vertical="center" wrapText="1"/>
    </xf>
    <xf numFmtId="0" fontId="0" fillId="0" borderId="30" xfId="0" applyBorder="1"/>
    <xf numFmtId="0" fontId="0" fillId="0" borderId="28" xfId="0" applyBorder="1" applyAlignment="1">
      <alignment horizontal="center"/>
    </xf>
    <xf numFmtId="2" fontId="1" fillId="4" borderId="17" xfId="0" applyNumberFormat="1" applyFont="1" applyFill="1" applyBorder="1" applyAlignment="1">
      <alignment horizontal="center" vertical="center" wrapText="1"/>
    </xf>
    <xf numFmtId="2" fontId="0" fillId="4" borderId="8" xfId="0" applyNumberFormat="1" applyFill="1" applyBorder="1" applyAlignment="1">
      <alignment horizontal="center"/>
    </xf>
    <xf numFmtId="2" fontId="1" fillId="4" borderId="20" xfId="0" applyNumberFormat="1" applyFont="1" applyFill="1" applyBorder="1" applyAlignment="1">
      <alignment horizontal="center" vertical="center" wrapText="1"/>
    </xf>
    <xf numFmtId="0" fontId="2" fillId="4" borderId="18" xfId="0" applyFont="1" applyFill="1" applyBorder="1"/>
    <xf numFmtId="0" fontId="2" fillId="4" borderId="9" xfId="0" applyFont="1" applyFill="1" applyBorder="1" applyAlignment="1">
      <alignment horizontal="center"/>
    </xf>
    <xf numFmtId="2" fontId="2" fillId="4" borderId="9" xfId="0" applyNumberFormat="1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2" fontId="1" fillId="4" borderId="8" xfId="0" applyNumberFormat="1" applyFont="1" applyFill="1" applyBorder="1" applyAlignment="1">
      <alignment horizontal="center"/>
    </xf>
    <xf numFmtId="2" fontId="0" fillId="0" borderId="0" xfId="0" applyNumberFormat="1"/>
    <xf numFmtId="2" fontId="1" fillId="4" borderId="15" xfId="0" applyNumberFormat="1" applyFont="1" applyFill="1" applyBorder="1" applyAlignment="1">
      <alignment horizontal="center" vertical="center" wrapText="1"/>
    </xf>
    <xf numFmtId="0" fontId="0" fillId="4" borderId="30" xfId="0" applyFill="1" applyBorder="1"/>
    <xf numFmtId="2" fontId="7" fillId="2" borderId="8" xfId="0" applyNumberFormat="1" applyFont="1" applyFill="1" applyBorder="1" applyAlignment="1">
      <alignment horizontal="center"/>
    </xf>
    <xf numFmtId="0" fontId="2" fillId="4" borderId="30" xfId="0" applyFont="1" applyFill="1" applyBorder="1" applyAlignment="1">
      <alignment horizontal="left"/>
    </xf>
    <xf numFmtId="0" fontId="2" fillId="4" borderId="28" xfId="0" applyFont="1" applyFill="1" applyBorder="1" applyAlignment="1">
      <alignment horizontal="center"/>
    </xf>
    <xf numFmtId="2" fontId="2" fillId="4" borderId="22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 wrapText="1"/>
    </xf>
    <xf numFmtId="0" fontId="3" fillId="4" borderId="29" xfId="0" applyFont="1" applyFill="1" applyBorder="1"/>
    <xf numFmtId="2" fontId="1" fillId="4" borderId="9" xfId="0" applyNumberFormat="1" applyFon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0" fontId="2" fillId="4" borderId="30" xfId="0" applyFont="1" applyFill="1" applyBorder="1"/>
    <xf numFmtId="0" fontId="2" fillId="4" borderId="29" xfId="0" applyFont="1" applyFill="1" applyBorder="1"/>
    <xf numFmtId="178" fontId="12" fillId="4" borderId="9" xfId="0" applyNumberFormat="1" applyFont="1" applyFill="1" applyBorder="1"/>
    <xf numFmtId="0" fontId="1" fillId="4" borderId="25" xfId="0" applyFont="1" applyFill="1" applyBorder="1" applyAlignment="1">
      <alignment horizontal="center" wrapText="1"/>
    </xf>
    <xf numFmtId="0" fontId="1" fillId="4" borderId="26" xfId="0" applyFont="1" applyFill="1" applyBorder="1" applyAlignment="1">
      <alignment horizontal="center" wrapText="1"/>
    </xf>
    <xf numFmtId="0" fontId="2" fillId="3" borderId="22" xfId="0" applyFont="1" applyFill="1" applyBorder="1"/>
    <xf numFmtId="0" fontId="1" fillId="3" borderId="22" xfId="0" applyFont="1" applyFill="1" applyBorder="1"/>
    <xf numFmtId="2" fontId="1" fillId="3" borderId="22" xfId="0" applyNumberFormat="1" applyFont="1" applyFill="1" applyBorder="1" applyAlignment="1">
      <alignment horizontal="center"/>
    </xf>
    <xf numFmtId="2" fontId="0" fillId="3" borderId="22" xfId="0" applyNumberFormat="1" applyFill="1" applyBorder="1" applyAlignment="1">
      <alignment horizontal="center"/>
    </xf>
    <xf numFmtId="2" fontId="1" fillId="3" borderId="31" xfId="0" applyNumberFormat="1" applyFont="1" applyFill="1" applyBorder="1" applyAlignment="1">
      <alignment horizontal="center"/>
    </xf>
    <xf numFmtId="2" fontId="1" fillId="3" borderId="32" xfId="0" applyNumberFormat="1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 wrapText="1"/>
    </xf>
    <xf numFmtId="0" fontId="1" fillId="4" borderId="33" xfId="0" applyFont="1" applyFill="1" applyBorder="1" applyAlignment="1">
      <alignment horizontal="center" wrapText="1"/>
    </xf>
    <xf numFmtId="0" fontId="2" fillId="4" borderId="34" xfId="0" applyFont="1" applyFill="1" applyBorder="1"/>
    <xf numFmtId="0" fontId="1" fillId="4" borderId="34" xfId="0" applyFont="1" applyFill="1" applyBorder="1"/>
    <xf numFmtId="2" fontId="1" fillId="4" borderId="34" xfId="0" applyNumberFormat="1" applyFont="1" applyFill="1" applyBorder="1" applyAlignment="1">
      <alignment horizontal="center"/>
    </xf>
    <xf numFmtId="2" fontId="0" fillId="4" borderId="34" xfId="0" applyNumberFormat="1" applyFill="1" applyBorder="1" applyAlignment="1">
      <alignment horizontal="center"/>
    </xf>
    <xf numFmtId="2" fontId="1" fillId="4" borderId="3" xfId="0" applyNumberFormat="1" applyFont="1" applyFill="1" applyBorder="1" applyAlignment="1">
      <alignment horizontal="center"/>
    </xf>
    <xf numFmtId="2" fontId="1" fillId="4" borderId="35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 wrapText="1"/>
    </xf>
    <xf numFmtId="0" fontId="1" fillId="4" borderId="9" xfId="0" applyFont="1" applyFill="1" applyBorder="1"/>
    <xf numFmtId="2" fontId="1" fillId="4" borderId="10" xfId="0" applyNumberFormat="1" applyFont="1" applyFill="1" applyBorder="1" applyAlignment="1">
      <alignment horizontal="center"/>
    </xf>
    <xf numFmtId="2" fontId="1" fillId="4" borderId="36" xfId="0" applyNumberFormat="1" applyFont="1" applyFill="1" applyBorder="1" applyAlignment="1">
      <alignment horizontal="center"/>
    </xf>
    <xf numFmtId="0" fontId="2" fillId="4" borderId="9" xfId="0" applyFont="1" applyFill="1" applyBorder="1"/>
    <xf numFmtId="2" fontId="1" fillId="3" borderId="36" xfId="0" applyNumberFormat="1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 wrapText="1"/>
    </xf>
    <xf numFmtId="0" fontId="1" fillId="4" borderId="37" xfId="0" applyFont="1" applyFill="1" applyBorder="1" applyAlignment="1">
      <alignment horizontal="center" wrapText="1"/>
    </xf>
    <xf numFmtId="0" fontId="1" fillId="4" borderId="22" xfId="0" applyFont="1" applyFill="1" applyBorder="1"/>
    <xf numFmtId="2" fontId="1" fillId="4" borderId="22" xfId="0" applyNumberFormat="1" applyFont="1" applyFill="1" applyBorder="1" applyAlignment="1">
      <alignment horizontal="center"/>
    </xf>
    <xf numFmtId="2" fontId="0" fillId="4" borderId="22" xfId="0" applyNumberFormat="1" applyFill="1" applyBorder="1" applyAlignment="1">
      <alignment horizontal="center"/>
    </xf>
    <xf numFmtId="2" fontId="1" fillId="4" borderId="38" xfId="0" applyNumberFormat="1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3" fillId="0" borderId="0" xfId="0" applyFont="1"/>
    <xf numFmtId="0" fontId="1" fillId="4" borderId="0" xfId="0" applyFont="1" applyFill="1"/>
    <xf numFmtId="2" fontId="1" fillId="4" borderId="0" xfId="0" applyNumberFormat="1" applyFont="1" applyFill="1" applyAlignment="1">
      <alignment horizontal="center"/>
    </xf>
    <xf numFmtId="0" fontId="2" fillId="4" borderId="39" xfId="0" applyFont="1" applyFill="1" applyBorder="1" applyAlignment="1">
      <alignment horizontal="left"/>
    </xf>
    <xf numFmtId="0" fontId="2" fillId="4" borderId="35" xfId="0" applyFont="1" applyFill="1" applyBorder="1"/>
    <xf numFmtId="0" fontId="2" fillId="4" borderId="40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2" fillId="4" borderId="36" xfId="0" applyFont="1" applyFill="1" applyBorder="1" applyAlignment="1">
      <alignment horizontal="left"/>
    </xf>
    <xf numFmtId="0" fontId="1" fillId="4" borderId="41" xfId="0" applyFont="1" applyFill="1" applyBorder="1" applyAlignment="1">
      <alignment horizontal="left"/>
    </xf>
    <xf numFmtId="0" fontId="1" fillId="4" borderId="42" xfId="0" applyFont="1" applyFill="1" applyBorder="1" applyAlignment="1">
      <alignment horizontal="left"/>
    </xf>
    <xf numFmtId="0" fontId="1" fillId="4" borderId="43" xfId="0" applyFont="1" applyFill="1" applyBorder="1" applyAlignment="1">
      <alignment horizontal="left"/>
    </xf>
    <xf numFmtId="0" fontId="2" fillId="4" borderId="44" xfId="0" applyFont="1" applyFill="1" applyBorder="1" applyAlignment="1">
      <alignment horizontal="left"/>
    </xf>
    <xf numFmtId="0" fontId="2" fillId="4" borderId="45" xfId="0" applyFont="1" applyFill="1" applyBorder="1" applyAlignment="1">
      <alignment horizontal="left"/>
    </xf>
    <xf numFmtId="0" fontId="2" fillId="4" borderId="46" xfId="0" applyFont="1" applyFill="1" applyBorder="1" applyAlignment="1">
      <alignment horizontal="left"/>
    </xf>
    <xf numFmtId="0" fontId="2" fillId="4" borderId="44" xfId="0" applyFont="1" applyFill="1" applyBorder="1"/>
    <xf numFmtId="0" fontId="2" fillId="4" borderId="45" xfId="0" applyFont="1" applyFill="1" applyBorder="1"/>
    <xf numFmtId="0" fontId="2" fillId="4" borderId="46" xfId="0" applyFont="1" applyFill="1" applyBorder="1"/>
    <xf numFmtId="0" fontId="0" fillId="0" borderId="15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1" fillId="0" borderId="0" xfId="0" applyFont="1"/>
    <xf numFmtId="2" fontId="13" fillId="0" borderId="0" xfId="0" applyNumberFormat="1" applyFont="1"/>
    <xf numFmtId="0" fontId="14" fillId="0" borderId="0" xfId="0" applyFont="1"/>
    <xf numFmtId="2" fontId="0" fillId="0" borderId="0" xfId="0" applyNumberFormat="1" applyAlignment="1">
      <alignment horizontal="center"/>
    </xf>
    <xf numFmtId="0" fontId="2" fillId="0" borderId="0" xfId="0" applyFont="1"/>
    <xf numFmtId="2" fontId="0" fillId="3" borderId="0" xfId="0" applyNumberForma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AA353"/>
  <sheetViews>
    <sheetView tabSelected="1" topLeftCell="A95" workbookViewId="0">
      <selection activeCell="R109" sqref="R109"/>
    </sheetView>
  </sheetViews>
  <sheetFormatPr defaultColWidth="9" defaultRowHeight="15"/>
  <cols>
    <col min="1" max="1" width="10.4285714285714" customWidth="1"/>
    <col min="2" max="2" width="6.57142857142857" customWidth="1"/>
    <col min="3" max="3" width="14.7142857142857" customWidth="1"/>
    <col min="4" max="4" width="7.42857142857143" customWidth="1"/>
    <col min="5" max="5" width="8" customWidth="1"/>
    <col min="6" max="6" width="7.85714285714286" style="1" customWidth="1"/>
    <col min="7" max="7" width="6.28571428571429" customWidth="1"/>
    <col min="8" max="8" width="8.57142857142857" customWidth="1"/>
    <col min="9" max="9" width="9.42857142857143" customWidth="1"/>
    <col min="10" max="10" width="10.2857142857143" customWidth="1"/>
    <col min="11" max="11" width="9.57142857142857" customWidth="1"/>
    <col min="12" max="12" width="10.7142857142857" customWidth="1"/>
    <col min="13" max="13" width="8.42857142857143" customWidth="1"/>
    <col min="14" max="14" width="9.28571428571429" customWidth="1"/>
    <col min="15" max="15" width="10" customWidth="1"/>
    <col min="16" max="16" width="9.28571428571429" customWidth="1"/>
    <col min="17" max="17" width="10.8571428571429" customWidth="1"/>
    <col min="18" max="18" width="6.85714285714286" customWidth="1"/>
    <col min="19" max="19" width="9.28571428571429" customWidth="1"/>
    <col min="20" max="20" width="12.2857142857143" customWidth="1"/>
    <col min="22" max="22" width="10.8571428571429" customWidth="1"/>
  </cols>
  <sheetData>
    <row r="2" spans="1:22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2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6" ht="15.75"/>
    <row r="7" ht="30.75" customHeight="1" spans="1:22">
      <c r="A7" s="3" t="s">
        <v>2</v>
      </c>
      <c r="B7" s="4" t="s">
        <v>3</v>
      </c>
      <c r="C7" s="4" t="s">
        <v>4</v>
      </c>
      <c r="D7" s="4" t="s">
        <v>5</v>
      </c>
      <c r="E7" s="4" t="s">
        <v>6</v>
      </c>
      <c r="F7" s="5" t="s">
        <v>7</v>
      </c>
      <c r="G7" s="6"/>
      <c r="H7" s="4" t="s">
        <v>8</v>
      </c>
      <c r="I7" s="4" t="s">
        <v>9</v>
      </c>
      <c r="J7" s="4" t="s">
        <v>10</v>
      </c>
      <c r="K7" s="5" t="s">
        <v>11</v>
      </c>
      <c r="L7" s="7"/>
      <c r="M7" s="4" t="s">
        <v>12</v>
      </c>
      <c r="N7" s="4" t="s">
        <v>13</v>
      </c>
      <c r="O7" s="4" t="s">
        <v>14</v>
      </c>
      <c r="P7" s="4" t="s">
        <v>15</v>
      </c>
      <c r="Q7" s="8" t="s">
        <v>16</v>
      </c>
    </row>
    <row r="8" ht="15.75" spans="1:22">
      <c r="A8" s="9"/>
      <c r="B8" s="10"/>
      <c r="C8" s="10"/>
      <c r="D8" s="10"/>
      <c r="E8" s="10"/>
      <c r="F8" s="10" t="s">
        <v>5</v>
      </c>
      <c r="G8" s="10" t="s">
        <v>17</v>
      </c>
      <c r="H8" s="10"/>
      <c r="I8" s="10"/>
      <c r="J8" s="10"/>
      <c r="K8" s="11" t="s">
        <v>18</v>
      </c>
      <c r="L8" s="12" t="s">
        <v>19</v>
      </c>
      <c r="M8" s="13"/>
      <c r="N8" s="13"/>
      <c r="O8" s="13"/>
      <c r="P8" s="13"/>
      <c r="Q8" s="14"/>
    </row>
    <row r="9" ht="15.75" spans="1:22">
      <c r="A9" s="15">
        <v>1</v>
      </c>
      <c r="B9" s="16">
        <v>2</v>
      </c>
      <c r="C9" s="15">
        <v>3</v>
      </c>
      <c r="D9" s="15">
        <v>4</v>
      </c>
      <c r="E9" s="15">
        <v>5</v>
      </c>
      <c r="F9" s="15">
        <v>6</v>
      </c>
      <c r="G9" s="15">
        <v>7</v>
      </c>
      <c r="H9" s="15">
        <v>8</v>
      </c>
      <c r="I9" s="15">
        <v>9</v>
      </c>
      <c r="J9" s="15">
        <v>10</v>
      </c>
      <c r="K9" s="15">
        <v>11</v>
      </c>
      <c r="L9" s="15">
        <v>12</v>
      </c>
      <c r="M9" s="17">
        <v>13</v>
      </c>
      <c r="N9" s="18">
        <v>14</v>
      </c>
      <c r="O9" s="18">
        <v>15</v>
      </c>
      <c r="P9" s="18">
        <v>16</v>
      </c>
      <c r="Q9" s="18">
        <v>17</v>
      </c>
    </row>
    <row r="10" customHeight="1" spans="1:22">
      <c r="A10" s="19" t="s">
        <v>20</v>
      </c>
      <c r="B10" s="10"/>
      <c r="C10" s="20" t="s">
        <v>21</v>
      </c>
      <c r="D10" s="21"/>
      <c r="E10" s="22"/>
      <c r="F10" s="23"/>
      <c r="G10" s="24"/>
      <c r="H10" s="24"/>
      <c r="I10" s="24"/>
      <c r="J10" s="24"/>
      <c r="K10" s="22"/>
      <c r="L10" s="24"/>
      <c r="M10" s="25"/>
      <c r="N10" s="24"/>
      <c r="O10" s="24"/>
      <c r="P10" s="24"/>
      <c r="Q10" s="22"/>
      <c r="R10" s="26" t="s">
        <v>22</v>
      </c>
      <c r="S10" s="27" t="s">
        <v>23</v>
      </c>
      <c r="U10" s="28"/>
      <c r="V10" s="28"/>
    </row>
    <row r="11" customHeight="1" spans="1:22">
      <c r="A11" s="29"/>
      <c r="B11" s="11">
        <v>1</v>
      </c>
      <c r="C11" s="30" t="s">
        <v>24</v>
      </c>
      <c r="D11" s="31">
        <v>1</v>
      </c>
      <c r="E11" s="32">
        <v>23.17</v>
      </c>
      <c r="F11" s="23"/>
      <c r="G11" s="24"/>
      <c r="H11" s="23">
        <f>E11+G11</f>
        <v>23.17</v>
      </c>
      <c r="I11" s="23">
        <f>H11/9176.61*100</f>
        <v>0.25248975384156</v>
      </c>
      <c r="J11" s="33">
        <f>1736.01*I11/100</f>
        <v>4.38324737566487</v>
      </c>
      <c r="K11" s="24">
        <f>E11/1683.78*100</f>
        <v>1.37607050802361</v>
      </c>
      <c r="L11" s="23">
        <f>1606.38*K11/100</f>
        <v>22.1049214267897</v>
      </c>
      <c r="M11" s="34">
        <f>E11+J11+L11</f>
        <v>49.6581688024546</v>
      </c>
      <c r="N11" s="35">
        <f>E11+G11+J11+L11</f>
        <v>49.6581688024546</v>
      </c>
      <c r="O11" s="36"/>
      <c r="P11" s="36"/>
      <c r="Q11" s="37">
        <f>3410.86*I11/100</f>
        <v>8.61207201788024</v>
      </c>
      <c r="R11">
        <v>18000</v>
      </c>
      <c r="S11" t="s">
        <v>25</v>
      </c>
      <c r="U11" s="28"/>
      <c r="V11" s="28"/>
    </row>
    <row r="12" customHeight="1" spans="1:22">
      <c r="A12" s="29"/>
      <c r="B12" s="11">
        <v>2</v>
      </c>
      <c r="C12" s="30" t="s">
        <v>24</v>
      </c>
      <c r="D12" s="31">
        <v>2</v>
      </c>
      <c r="E12" s="32">
        <v>18.23</v>
      </c>
      <c r="F12" s="23"/>
      <c r="G12" s="24"/>
      <c r="H12" s="23">
        <f t="shared" ref="H12:H75" si="0">E12+G12</f>
        <v>18.23</v>
      </c>
      <c r="I12" s="23">
        <f t="shared" ref="I12:I75" si="1">H12/9176.61*100</f>
        <v>0.198657238348366</v>
      </c>
      <c r="J12" s="33">
        <f t="shared" ref="J12:J75" si="2">1736.01*I12/100</f>
        <v>3.44870952345147</v>
      </c>
      <c r="K12" s="24">
        <f t="shared" ref="K12:K75" si="3">E12/1683.78*100</f>
        <v>1.08268301084465</v>
      </c>
      <c r="L12" s="23">
        <f t="shared" ref="L12:L75" si="4">1606.38*K12/100</f>
        <v>17.3920033496062</v>
      </c>
      <c r="M12" s="34">
        <f t="shared" ref="M12:M75" si="5">E12+J12+L12</f>
        <v>39.0707128730577</v>
      </c>
      <c r="N12" s="35">
        <f t="shared" ref="N12:N75" si="6">E12+G12+J12+L12</f>
        <v>39.0707128730577</v>
      </c>
      <c r="O12" s="36"/>
      <c r="P12" s="36"/>
      <c r="Q12" s="37">
        <f t="shared" ref="Q12:Q75" si="7">3410.86*I12/100</f>
        <v>6.77592027992908</v>
      </c>
      <c r="R12">
        <v>18000</v>
      </c>
      <c r="S12" t="s">
        <v>25</v>
      </c>
      <c r="U12" s="28"/>
      <c r="V12" s="28"/>
    </row>
    <row r="13" customHeight="1" spans="1:22">
      <c r="A13" s="29"/>
      <c r="B13" s="11">
        <v>3</v>
      </c>
      <c r="C13" s="30" t="s">
        <v>24</v>
      </c>
      <c r="D13" s="31">
        <v>3</v>
      </c>
      <c r="E13" s="32">
        <v>19.51</v>
      </c>
      <c r="F13" s="23"/>
      <c r="G13" s="24"/>
      <c r="H13" s="23">
        <f t="shared" si="0"/>
        <v>19.51</v>
      </c>
      <c r="I13" s="23">
        <f t="shared" si="1"/>
        <v>0.212605744387088</v>
      </c>
      <c r="J13" s="33">
        <f t="shared" si="2"/>
        <v>3.69085698313429</v>
      </c>
      <c r="K13" s="24">
        <f t="shared" si="3"/>
        <v>1.15870244331207</v>
      </c>
      <c r="L13" s="23">
        <f t="shared" si="4"/>
        <v>18.6131643088765</v>
      </c>
      <c r="M13" s="34">
        <f t="shared" si="5"/>
        <v>41.8140212920108</v>
      </c>
      <c r="N13" s="35">
        <f t="shared" si="6"/>
        <v>41.8140212920108</v>
      </c>
      <c r="O13" s="36"/>
      <c r="P13" s="36"/>
      <c r="Q13" s="37">
        <f t="shared" si="7"/>
        <v>7.25168429300145</v>
      </c>
      <c r="R13">
        <v>18000</v>
      </c>
      <c r="S13" t="s">
        <v>25</v>
      </c>
      <c r="U13" s="28"/>
      <c r="V13" s="28"/>
    </row>
    <row r="14" customHeight="1" spans="1:22">
      <c r="A14" s="29"/>
      <c r="B14" s="11">
        <v>4</v>
      </c>
      <c r="C14" s="30" t="s">
        <v>24</v>
      </c>
      <c r="D14" s="31">
        <v>4</v>
      </c>
      <c r="E14" s="32">
        <v>17.69</v>
      </c>
      <c r="F14" s="23"/>
      <c r="G14" s="24"/>
      <c r="H14" s="23">
        <f t="shared" si="0"/>
        <v>17.69</v>
      </c>
      <c r="I14" s="23">
        <f t="shared" si="1"/>
        <v>0.19277271236328</v>
      </c>
      <c r="J14" s="33">
        <f t="shared" si="2"/>
        <v>3.34655356389778</v>
      </c>
      <c r="K14" s="24">
        <f t="shared" si="3"/>
        <v>1.05061231277245</v>
      </c>
      <c r="L14" s="23">
        <f t="shared" si="4"/>
        <v>16.8768260699141</v>
      </c>
      <c r="M14" s="34">
        <f t="shared" si="5"/>
        <v>37.9133796338119</v>
      </c>
      <c r="N14" s="35">
        <f t="shared" si="6"/>
        <v>37.9133796338119</v>
      </c>
      <c r="O14" s="36"/>
      <c r="P14" s="36"/>
      <c r="Q14" s="37">
        <f t="shared" si="7"/>
        <v>6.57520733691418</v>
      </c>
      <c r="R14">
        <v>18000</v>
      </c>
      <c r="S14" t="s">
        <v>25</v>
      </c>
      <c r="U14" s="28"/>
      <c r="V14" s="28"/>
    </row>
    <row r="15" customHeight="1" spans="1:22">
      <c r="A15" s="29"/>
      <c r="B15" s="11">
        <v>5</v>
      </c>
      <c r="C15" s="30" t="s">
        <v>24</v>
      </c>
      <c r="D15" s="31">
        <v>5</v>
      </c>
      <c r="E15" s="32">
        <v>16.22</v>
      </c>
      <c r="F15" s="23"/>
      <c r="G15" s="24"/>
      <c r="H15" s="23">
        <f t="shared" si="0"/>
        <v>16.22</v>
      </c>
      <c r="I15" s="23">
        <f t="shared" si="1"/>
        <v>0.176753724959435</v>
      </c>
      <c r="J15" s="33">
        <f t="shared" si="2"/>
        <v>3.06846234066829</v>
      </c>
      <c r="K15" s="24">
        <f t="shared" si="3"/>
        <v>0.963308745798145</v>
      </c>
      <c r="L15" s="23">
        <f t="shared" si="4"/>
        <v>15.4743990307522</v>
      </c>
      <c r="M15" s="34">
        <f t="shared" si="5"/>
        <v>34.7628613714205</v>
      </c>
      <c r="N15" s="35">
        <f t="shared" si="6"/>
        <v>34.7628613714205</v>
      </c>
      <c r="O15" s="36"/>
      <c r="P15" s="36"/>
      <c r="Q15" s="37">
        <f t="shared" si="7"/>
        <v>6.02882210315138</v>
      </c>
      <c r="R15">
        <v>18000</v>
      </c>
      <c r="S15" t="s">
        <v>25</v>
      </c>
      <c r="U15" s="28"/>
      <c r="V15" s="28"/>
    </row>
    <row r="16" customHeight="1" spans="1:22">
      <c r="A16" s="29"/>
      <c r="B16" s="11">
        <v>6</v>
      </c>
      <c r="C16" s="30" t="s">
        <v>24</v>
      </c>
      <c r="D16" s="31">
        <v>6</v>
      </c>
      <c r="E16" s="32">
        <v>15.27</v>
      </c>
      <c r="F16" s="23"/>
      <c r="G16" s="24"/>
      <c r="H16" s="23">
        <f t="shared" si="0"/>
        <v>15.27</v>
      </c>
      <c r="I16" s="23">
        <f t="shared" si="1"/>
        <v>0.166401318133821</v>
      </c>
      <c r="J16" s="33">
        <f t="shared" si="2"/>
        <v>2.88874352293494</v>
      </c>
      <c r="K16" s="24">
        <f t="shared" si="3"/>
        <v>0.906888073263728</v>
      </c>
      <c r="L16" s="23">
        <f t="shared" si="4"/>
        <v>14.5680686312939</v>
      </c>
      <c r="M16" s="34">
        <f t="shared" si="5"/>
        <v>32.7268121542288</v>
      </c>
      <c r="N16" s="35">
        <f t="shared" si="6"/>
        <v>32.7268121542288</v>
      </c>
      <c r="O16" s="36"/>
      <c r="P16" s="36"/>
      <c r="Q16" s="37">
        <f t="shared" si="7"/>
        <v>5.67571599969923</v>
      </c>
      <c r="R16">
        <v>18000</v>
      </c>
      <c r="S16" t="s">
        <v>25</v>
      </c>
      <c r="U16" s="28"/>
      <c r="V16" s="28"/>
    </row>
    <row r="17" customHeight="1" spans="1:22">
      <c r="A17" s="29"/>
      <c r="B17" s="11">
        <v>7</v>
      </c>
      <c r="C17" s="30" t="s">
        <v>24</v>
      </c>
      <c r="D17" s="31">
        <v>7</v>
      </c>
      <c r="E17" s="32">
        <v>19.09</v>
      </c>
      <c r="F17" s="23"/>
      <c r="G17" s="24"/>
      <c r="H17" s="23">
        <f t="shared" si="0"/>
        <v>19.09</v>
      </c>
      <c r="I17" s="23">
        <f t="shared" si="1"/>
        <v>0.208028890843133</v>
      </c>
      <c r="J17" s="33">
        <f t="shared" si="2"/>
        <v>3.61140234792587</v>
      </c>
      <c r="K17" s="24">
        <f t="shared" si="3"/>
        <v>1.1337585670337</v>
      </c>
      <c r="L17" s="23">
        <f t="shared" si="4"/>
        <v>18.2124708691159</v>
      </c>
      <c r="M17" s="34">
        <f t="shared" si="5"/>
        <v>40.9138732170418</v>
      </c>
      <c r="N17" s="35">
        <f t="shared" si="6"/>
        <v>40.9138732170418</v>
      </c>
      <c r="O17" s="36"/>
      <c r="P17" s="36"/>
      <c r="Q17" s="37">
        <f t="shared" si="7"/>
        <v>7.09557422621207</v>
      </c>
      <c r="R17">
        <v>18000</v>
      </c>
      <c r="S17" t="s">
        <v>25</v>
      </c>
      <c r="U17" s="28"/>
      <c r="V17" s="28"/>
    </row>
    <row r="18" spans="1:22">
      <c r="A18" s="29"/>
      <c r="B18" s="11">
        <v>8</v>
      </c>
      <c r="C18" s="30" t="s">
        <v>24</v>
      </c>
      <c r="D18" s="38">
        <v>8</v>
      </c>
      <c r="E18" s="32">
        <v>18.07</v>
      </c>
      <c r="F18" s="23"/>
      <c r="G18" s="23"/>
      <c r="H18" s="23">
        <f t="shared" si="0"/>
        <v>18.07</v>
      </c>
      <c r="I18" s="23">
        <f t="shared" si="1"/>
        <v>0.196913675093526</v>
      </c>
      <c r="J18" s="33">
        <f t="shared" si="2"/>
        <v>3.41844109099112</v>
      </c>
      <c r="K18" s="24">
        <f t="shared" si="3"/>
        <v>1.07318058178622</v>
      </c>
      <c r="L18" s="23">
        <f t="shared" si="4"/>
        <v>17.2393582296975</v>
      </c>
      <c r="M18" s="34">
        <f t="shared" si="5"/>
        <v>38.7277993206886</v>
      </c>
      <c r="N18" s="35">
        <f t="shared" si="6"/>
        <v>38.7277993206886</v>
      </c>
      <c r="O18" s="36"/>
      <c r="P18" s="36"/>
      <c r="Q18" s="37">
        <f t="shared" si="7"/>
        <v>6.71644977829503</v>
      </c>
      <c r="R18">
        <v>18000</v>
      </c>
      <c r="S18" t="s">
        <v>25</v>
      </c>
      <c r="U18" s="28"/>
      <c r="V18" s="28"/>
    </row>
    <row r="19" spans="1:22">
      <c r="A19" s="29"/>
      <c r="B19" s="11">
        <v>9</v>
      </c>
      <c r="C19" s="30" t="s">
        <v>24</v>
      </c>
      <c r="D19" s="38">
        <v>9</v>
      </c>
      <c r="E19" s="32">
        <v>17.67</v>
      </c>
      <c r="F19" s="23"/>
      <c r="G19" s="23"/>
      <c r="H19" s="23">
        <f t="shared" si="0"/>
        <v>17.67</v>
      </c>
      <c r="I19" s="23">
        <f t="shared" si="1"/>
        <v>0.192554766956425</v>
      </c>
      <c r="J19" s="33">
        <f t="shared" si="2"/>
        <v>3.34277000984023</v>
      </c>
      <c r="K19" s="24">
        <f t="shared" si="3"/>
        <v>1.04942450914015</v>
      </c>
      <c r="L19" s="23">
        <f t="shared" si="4"/>
        <v>16.8577454299255</v>
      </c>
      <c r="M19" s="34">
        <f t="shared" si="5"/>
        <v>37.8705154397658</v>
      </c>
      <c r="N19" s="35">
        <f t="shared" si="6"/>
        <v>37.8705154397658</v>
      </c>
      <c r="O19" s="36"/>
      <c r="P19" s="36"/>
      <c r="Q19" s="37">
        <f t="shared" si="7"/>
        <v>6.56777352420992</v>
      </c>
      <c r="R19">
        <v>18000</v>
      </c>
      <c r="S19" t="s">
        <v>25</v>
      </c>
      <c r="U19" s="28"/>
      <c r="V19" s="28"/>
    </row>
    <row r="20" spans="1:22">
      <c r="A20" s="29"/>
      <c r="B20" s="11">
        <v>10</v>
      </c>
      <c r="C20" s="30" t="s">
        <v>24</v>
      </c>
      <c r="D20" s="38">
        <v>10</v>
      </c>
      <c r="E20" s="32">
        <v>17.26</v>
      </c>
      <c r="F20" s="23"/>
      <c r="G20" s="23"/>
      <c r="H20" s="23">
        <f t="shared" si="0"/>
        <v>17.26</v>
      </c>
      <c r="I20" s="23">
        <f t="shared" si="1"/>
        <v>0.188086886115897</v>
      </c>
      <c r="J20" s="33">
        <f t="shared" si="2"/>
        <v>3.26520715166058</v>
      </c>
      <c r="K20" s="24">
        <f t="shared" si="3"/>
        <v>1.02507453467793</v>
      </c>
      <c r="L20" s="23">
        <f t="shared" si="4"/>
        <v>16.4665923101593</v>
      </c>
      <c r="M20" s="34">
        <f t="shared" si="5"/>
        <v>36.9917994618199</v>
      </c>
      <c r="N20" s="35">
        <f t="shared" si="6"/>
        <v>36.9917994618199</v>
      </c>
      <c r="O20" s="36"/>
      <c r="P20" s="36"/>
      <c r="Q20" s="37">
        <f t="shared" si="7"/>
        <v>6.41538036377268</v>
      </c>
      <c r="R20">
        <v>18000</v>
      </c>
      <c r="S20" t="s">
        <v>25</v>
      </c>
      <c r="U20" s="28"/>
      <c r="V20" s="28"/>
    </row>
    <row r="21" spans="1:22">
      <c r="A21" s="29"/>
      <c r="B21" s="11">
        <v>11</v>
      </c>
      <c r="C21" s="30" t="s">
        <v>24</v>
      </c>
      <c r="D21" s="39">
        <v>11</v>
      </c>
      <c r="E21" s="32">
        <v>17.29</v>
      </c>
      <c r="F21" s="23"/>
      <c r="G21" s="23"/>
      <c r="H21" s="23">
        <f t="shared" si="0"/>
        <v>17.29</v>
      </c>
      <c r="I21" s="23">
        <f t="shared" si="1"/>
        <v>0.188413804226179</v>
      </c>
      <c r="J21" s="33">
        <f t="shared" si="2"/>
        <v>3.2708824827469</v>
      </c>
      <c r="K21" s="24">
        <f t="shared" si="3"/>
        <v>1.02685624012638</v>
      </c>
      <c r="L21" s="23">
        <f t="shared" si="4"/>
        <v>16.4952132701422</v>
      </c>
      <c r="M21" s="34">
        <f t="shared" si="5"/>
        <v>37.0560957528891</v>
      </c>
      <c r="N21" s="35">
        <f t="shared" si="6"/>
        <v>37.0560957528891</v>
      </c>
      <c r="O21" s="36"/>
      <c r="P21" s="36"/>
      <c r="Q21" s="37">
        <f t="shared" si="7"/>
        <v>6.42653108282906</v>
      </c>
      <c r="R21">
        <v>18000</v>
      </c>
      <c r="S21" t="s">
        <v>25</v>
      </c>
      <c r="U21" s="28"/>
      <c r="V21" s="28"/>
    </row>
    <row r="22" spans="1:22">
      <c r="A22" s="29"/>
      <c r="B22" s="11">
        <v>12</v>
      </c>
      <c r="C22" s="30" t="s">
        <v>24</v>
      </c>
      <c r="D22" s="39">
        <v>12</v>
      </c>
      <c r="E22" s="32">
        <v>17.05</v>
      </c>
      <c r="F22" s="23"/>
      <c r="G22" s="23"/>
      <c r="H22" s="23">
        <f t="shared" si="0"/>
        <v>17.05</v>
      </c>
      <c r="I22" s="23">
        <f t="shared" si="1"/>
        <v>0.185798459343919</v>
      </c>
      <c r="J22" s="33">
        <f t="shared" si="2"/>
        <v>3.22547983405637</v>
      </c>
      <c r="K22" s="24">
        <f t="shared" si="3"/>
        <v>1.01260259653874</v>
      </c>
      <c r="L22" s="23">
        <f t="shared" si="4"/>
        <v>16.266245590279</v>
      </c>
      <c r="M22" s="34">
        <f t="shared" si="5"/>
        <v>36.5417254243354</v>
      </c>
      <c r="N22" s="35">
        <f t="shared" si="6"/>
        <v>36.5417254243354</v>
      </c>
      <c r="O22" s="36"/>
      <c r="P22" s="36"/>
      <c r="Q22" s="37">
        <f t="shared" si="7"/>
        <v>6.33732533037799</v>
      </c>
      <c r="R22">
        <v>18000</v>
      </c>
      <c r="S22" t="s">
        <v>25</v>
      </c>
      <c r="U22" s="28"/>
      <c r="V22" s="28"/>
    </row>
    <row r="23" spans="1:22">
      <c r="A23" s="29"/>
      <c r="B23" s="11">
        <v>13</v>
      </c>
      <c r="C23" s="30" t="s">
        <v>24</v>
      </c>
      <c r="D23" s="39">
        <v>13</v>
      </c>
      <c r="E23" s="32">
        <v>17.1</v>
      </c>
      <c r="F23" s="23"/>
      <c r="G23" s="23"/>
      <c r="H23" s="23">
        <f t="shared" si="0"/>
        <v>17.1</v>
      </c>
      <c r="I23" s="23">
        <f t="shared" si="1"/>
        <v>0.186343322861057</v>
      </c>
      <c r="J23" s="33">
        <f t="shared" si="2"/>
        <v>3.23493871920023</v>
      </c>
      <c r="K23" s="24">
        <f t="shared" si="3"/>
        <v>1.0155721056195</v>
      </c>
      <c r="L23" s="23">
        <f t="shared" si="4"/>
        <v>16.3139471902505</v>
      </c>
      <c r="M23" s="34">
        <f t="shared" si="5"/>
        <v>36.6488859094507</v>
      </c>
      <c r="N23" s="35">
        <f t="shared" si="6"/>
        <v>36.6488859094507</v>
      </c>
      <c r="O23" s="36"/>
      <c r="P23" s="36"/>
      <c r="Q23" s="37">
        <f t="shared" si="7"/>
        <v>6.35590986213863</v>
      </c>
      <c r="R23">
        <v>18000</v>
      </c>
      <c r="S23" t="s">
        <v>25</v>
      </c>
      <c r="U23" s="28"/>
      <c r="V23" s="28"/>
    </row>
    <row r="24" spans="1:22">
      <c r="A24" s="29"/>
      <c r="B24" s="11">
        <v>14</v>
      </c>
      <c r="C24" s="30" t="s">
        <v>24</v>
      </c>
      <c r="D24" s="38">
        <v>14</v>
      </c>
      <c r="E24" s="32">
        <v>17.35</v>
      </c>
      <c r="F24" s="23"/>
      <c r="G24" s="23"/>
      <c r="H24" s="23">
        <f t="shared" si="0"/>
        <v>17.35</v>
      </c>
      <c r="I24" s="23">
        <f t="shared" si="1"/>
        <v>0.189067640446745</v>
      </c>
      <c r="J24" s="33">
        <f t="shared" si="2"/>
        <v>3.28223314491953</v>
      </c>
      <c r="K24" s="24">
        <f t="shared" si="3"/>
        <v>1.03041965102329</v>
      </c>
      <c r="L24" s="23">
        <f t="shared" si="4"/>
        <v>16.552455190108</v>
      </c>
      <c r="M24" s="34">
        <f t="shared" si="5"/>
        <v>37.1846883350275</v>
      </c>
      <c r="N24" s="35">
        <f t="shared" si="6"/>
        <v>37.1846883350275</v>
      </c>
      <c r="O24" s="36"/>
      <c r="P24" s="36"/>
      <c r="Q24" s="37">
        <f t="shared" si="7"/>
        <v>6.44883252094183</v>
      </c>
      <c r="R24">
        <v>18000</v>
      </c>
      <c r="S24" t="s">
        <v>25</v>
      </c>
      <c r="U24" s="28"/>
      <c r="V24" s="28"/>
    </row>
    <row r="25" spans="1:22">
      <c r="A25" s="29"/>
      <c r="B25" s="11">
        <v>15</v>
      </c>
      <c r="C25" s="30" t="s">
        <v>24</v>
      </c>
      <c r="D25" s="38">
        <v>15</v>
      </c>
      <c r="E25" s="32">
        <v>17.55</v>
      </c>
      <c r="F25" s="23"/>
      <c r="G25" s="23"/>
      <c r="H25" s="23">
        <f t="shared" si="0"/>
        <v>17.55</v>
      </c>
      <c r="I25" s="23">
        <f t="shared" si="1"/>
        <v>0.191247094515295</v>
      </c>
      <c r="J25" s="33">
        <f t="shared" si="2"/>
        <v>3.32006868549497</v>
      </c>
      <c r="K25" s="24">
        <f t="shared" si="3"/>
        <v>1.04229768734633</v>
      </c>
      <c r="L25" s="23">
        <f t="shared" si="4"/>
        <v>16.7432615899939</v>
      </c>
      <c r="M25" s="34">
        <f t="shared" si="5"/>
        <v>37.6133302754889</v>
      </c>
      <c r="N25" s="35">
        <f t="shared" si="6"/>
        <v>37.6133302754889</v>
      </c>
      <c r="O25" s="36"/>
      <c r="P25" s="36"/>
      <c r="Q25" s="37">
        <f t="shared" si="7"/>
        <v>6.52317064798439</v>
      </c>
      <c r="R25">
        <v>18000</v>
      </c>
      <c r="S25" t="s">
        <v>25</v>
      </c>
      <c r="U25" s="28"/>
      <c r="V25" s="28"/>
    </row>
    <row r="26" spans="1:22">
      <c r="A26" s="29"/>
      <c r="B26" s="11">
        <v>16</v>
      </c>
      <c r="C26" s="30" t="s">
        <v>24</v>
      </c>
      <c r="D26" s="38">
        <v>16</v>
      </c>
      <c r="E26" s="32">
        <v>16.66</v>
      </c>
      <c r="F26" s="23"/>
      <c r="G26" s="23"/>
      <c r="H26" s="23">
        <f t="shared" si="0"/>
        <v>16.66</v>
      </c>
      <c r="I26" s="23">
        <f t="shared" si="1"/>
        <v>0.181548523910246</v>
      </c>
      <c r="J26" s="33">
        <f t="shared" si="2"/>
        <v>3.15170052993426</v>
      </c>
      <c r="K26" s="24">
        <f t="shared" si="3"/>
        <v>0.989440425708822</v>
      </c>
      <c r="L26" s="23">
        <f t="shared" si="4"/>
        <v>15.8941731105014</v>
      </c>
      <c r="M26" s="34">
        <f t="shared" si="5"/>
        <v>35.7058736404356</v>
      </c>
      <c r="N26" s="35">
        <f t="shared" si="6"/>
        <v>35.7058736404356</v>
      </c>
      <c r="O26" s="36"/>
      <c r="P26" s="36"/>
      <c r="Q26" s="37">
        <f t="shared" si="7"/>
        <v>6.19236598264501</v>
      </c>
      <c r="R26">
        <v>18000</v>
      </c>
      <c r="S26" t="s">
        <v>25</v>
      </c>
      <c r="U26" s="28"/>
      <c r="V26" s="28"/>
    </row>
    <row r="27" spans="1:22">
      <c r="A27" s="29"/>
      <c r="B27" s="11">
        <v>17</v>
      </c>
      <c r="C27" s="30" t="s">
        <v>24</v>
      </c>
      <c r="D27" s="38">
        <v>17</v>
      </c>
      <c r="E27" s="32">
        <v>17.1</v>
      </c>
      <c r="F27" s="23"/>
      <c r="G27" s="23"/>
      <c r="H27" s="23">
        <f t="shared" si="0"/>
        <v>17.1</v>
      </c>
      <c r="I27" s="23">
        <f t="shared" si="1"/>
        <v>0.186343322861057</v>
      </c>
      <c r="J27" s="33">
        <f t="shared" si="2"/>
        <v>3.23493871920023</v>
      </c>
      <c r="K27" s="24">
        <f t="shared" si="3"/>
        <v>1.0155721056195</v>
      </c>
      <c r="L27" s="23">
        <f t="shared" si="4"/>
        <v>16.3139471902505</v>
      </c>
      <c r="M27" s="34">
        <f t="shared" si="5"/>
        <v>36.6488859094507</v>
      </c>
      <c r="N27" s="35">
        <f t="shared" si="6"/>
        <v>36.6488859094507</v>
      </c>
      <c r="O27" s="36"/>
      <c r="P27" s="36"/>
      <c r="Q27" s="37">
        <f t="shared" si="7"/>
        <v>6.35590986213863</v>
      </c>
      <c r="R27">
        <v>18000</v>
      </c>
      <c r="S27" t="s">
        <v>25</v>
      </c>
      <c r="U27" s="28"/>
      <c r="V27" s="28"/>
    </row>
    <row r="28" spans="1:22">
      <c r="A28" s="29"/>
      <c r="B28" s="11">
        <v>18</v>
      </c>
      <c r="C28" s="30" t="s">
        <v>24</v>
      </c>
      <c r="D28" s="38">
        <v>18</v>
      </c>
      <c r="E28" s="32">
        <v>17.1</v>
      </c>
      <c r="F28" s="23"/>
      <c r="G28" s="23"/>
      <c r="H28" s="23">
        <f t="shared" si="0"/>
        <v>17.1</v>
      </c>
      <c r="I28" s="23">
        <f t="shared" si="1"/>
        <v>0.186343322861057</v>
      </c>
      <c r="J28" s="33">
        <f t="shared" si="2"/>
        <v>3.23493871920023</v>
      </c>
      <c r="K28" s="24">
        <f t="shared" si="3"/>
        <v>1.0155721056195</v>
      </c>
      <c r="L28" s="23">
        <f t="shared" si="4"/>
        <v>16.3139471902505</v>
      </c>
      <c r="M28" s="34">
        <f t="shared" si="5"/>
        <v>36.6488859094507</v>
      </c>
      <c r="N28" s="35">
        <f t="shared" si="6"/>
        <v>36.6488859094507</v>
      </c>
      <c r="O28" s="36"/>
      <c r="P28" s="36"/>
      <c r="Q28" s="37">
        <f t="shared" si="7"/>
        <v>6.35590986213863</v>
      </c>
      <c r="R28">
        <v>18000</v>
      </c>
      <c r="S28" t="s">
        <v>25</v>
      </c>
      <c r="U28" s="28"/>
      <c r="V28" s="28"/>
    </row>
    <row r="29" spans="1:22">
      <c r="A29" s="29"/>
      <c r="B29" s="11">
        <v>19</v>
      </c>
      <c r="C29" s="30" t="s">
        <v>24</v>
      </c>
      <c r="D29" s="38">
        <v>19</v>
      </c>
      <c r="E29" s="32">
        <v>17.11</v>
      </c>
      <c r="F29" s="23"/>
      <c r="G29" s="23"/>
      <c r="H29" s="23">
        <f t="shared" si="0"/>
        <v>17.11</v>
      </c>
      <c r="I29" s="23">
        <f t="shared" si="1"/>
        <v>0.186452295564484</v>
      </c>
      <c r="J29" s="33">
        <f t="shared" si="2"/>
        <v>3.236830496229</v>
      </c>
      <c r="K29" s="24">
        <f t="shared" si="3"/>
        <v>1.01616600743565</v>
      </c>
      <c r="L29" s="23">
        <f t="shared" si="4"/>
        <v>16.3234875102448</v>
      </c>
      <c r="M29" s="34">
        <f t="shared" si="5"/>
        <v>36.6703180064738</v>
      </c>
      <c r="N29" s="35">
        <f t="shared" si="6"/>
        <v>36.6703180064738</v>
      </c>
      <c r="O29" s="36"/>
      <c r="P29" s="36"/>
      <c r="Q29" s="37">
        <f t="shared" si="7"/>
        <v>6.35962676849076</v>
      </c>
      <c r="R29">
        <v>18000</v>
      </c>
      <c r="S29" t="s">
        <v>25</v>
      </c>
      <c r="U29" s="28"/>
      <c r="V29" s="28"/>
    </row>
    <row r="30" spans="1:22">
      <c r="A30" s="29"/>
      <c r="B30" s="11">
        <v>20</v>
      </c>
      <c r="C30" s="30" t="s">
        <v>24</v>
      </c>
      <c r="D30" s="38">
        <v>20</v>
      </c>
      <c r="E30" s="32">
        <v>17.09</v>
      </c>
      <c r="F30" s="23"/>
      <c r="G30" s="23"/>
      <c r="H30" s="23">
        <f t="shared" si="0"/>
        <v>17.09</v>
      </c>
      <c r="I30" s="23">
        <f t="shared" si="1"/>
        <v>0.186234350157629</v>
      </c>
      <c r="J30" s="33">
        <f t="shared" si="2"/>
        <v>3.23304694217146</v>
      </c>
      <c r="K30" s="24">
        <f t="shared" si="3"/>
        <v>1.01497820380335</v>
      </c>
      <c r="L30" s="23">
        <f t="shared" si="4"/>
        <v>16.3044068702562</v>
      </c>
      <c r="M30" s="34">
        <f t="shared" si="5"/>
        <v>36.6274538124277</v>
      </c>
      <c r="N30" s="35">
        <f t="shared" si="6"/>
        <v>36.6274538124277</v>
      </c>
      <c r="O30" s="36"/>
      <c r="P30" s="36"/>
      <c r="Q30" s="37">
        <f t="shared" si="7"/>
        <v>6.35219295578651</v>
      </c>
      <c r="R30">
        <v>18000</v>
      </c>
      <c r="S30" t="s">
        <v>25</v>
      </c>
      <c r="U30" s="28"/>
      <c r="V30" s="28"/>
    </row>
    <row r="31" spans="1:22">
      <c r="A31" s="29"/>
      <c r="B31" s="11">
        <v>21</v>
      </c>
      <c r="C31" s="30" t="s">
        <v>24</v>
      </c>
      <c r="D31" s="38">
        <v>21</v>
      </c>
      <c r="E31" s="32">
        <v>14.66</v>
      </c>
      <c r="F31" s="23"/>
      <c r="G31" s="23"/>
      <c r="H31" s="23">
        <f t="shared" si="0"/>
        <v>14.66</v>
      </c>
      <c r="I31" s="23">
        <f t="shared" si="1"/>
        <v>0.159753983224742</v>
      </c>
      <c r="J31" s="33">
        <f t="shared" si="2"/>
        <v>2.77334512417984</v>
      </c>
      <c r="K31" s="24">
        <f t="shared" si="3"/>
        <v>0.870660062478471</v>
      </c>
      <c r="L31" s="23">
        <f t="shared" si="4"/>
        <v>13.9861091116417</v>
      </c>
      <c r="M31" s="34">
        <f t="shared" si="5"/>
        <v>31.4194542358215</v>
      </c>
      <c r="N31" s="35">
        <f t="shared" si="6"/>
        <v>31.4194542358215</v>
      </c>
      <c r="O31" s="36"/>
      <c r="P31" s="36"/>
      <c r="Q31" s="37">
        <f t="shared" si="7"/>
        <v>5.44898471221944</v>
      </c>
      <c r="R31">
        <v>18000</v>
      </c>
      <c r="S31" t="s">
        <v>25</v>
      </c>
      <c r="U31" s="28"/>
      <c r="V31" s="28"/>
    </row>
    <row r="32" spans="1:22">
      <c r="A32" s="29"/>
      <c r="B32" s="11">
        <v>22</v>
      </c>
      <c r="C32" s="30" t="s">
        <v>24</v>
      </c>
      <c r="D32" s="38">
        <v>22</v>
      </c>
      <c r="E32" s="32">
        <v>15.12</v>
      </c>
      <c r="F32" s="23"/>
      <c r="G32" s="23"/>
      <c r="H32" s="23">
        <f t="shared" si="0"/>
        <v>15.12</v>
      </c>
      <c r="I32" s="23">
        <f t="shared" si="1"/>
        <v>0.164766727582408</v>
      </c>
      <c r="J32" s="33">
        <f t="shared" si="2"/>
        <v>2.86036686750336</v>
      </c>
      <c r="K32" s="24">
        <f t="shared" si="3"/>
        <v>0.897979546021452</v>
      </c>
      <c r="L32" s="23">
        <f t="shared" si="4"/>
        <v>14.4249638313794</v>
      </c>
      <c r="M32" s="34">
        <f t="shared" si="5"/>
        <v>32.4053306988828</v>
      </c>
      <c r="N32" s="35">
        <f t="shared" si="6"/>
        <v>32.4053306988828</v>
      </c>
      <c r="O32" s="36"/>
      <c r="P32" s="36"/>
      <c r="Q32" s="37">
        <f t="shared" si="7"/>
        <v>5.61996240441732</v>
      </c>
      <c r="R32">
        <v>18000</v>
      </c>
      <c r="S32" t="s">
        <v>25</v>
      </c>
      <c r="U32" s="28"/>
      <c r="V32" s="28"/>
    </row>
    <row r="33" spans="1:22">
      <c r="A33" s="29"/>
      <c r="B33" s="11">
        <v>23</v>
      </c>
      <c r="C33" s="30" t="s">
        <v>24</v>
      </c>
      <c r="D33" s="38">
        <v>23</v>
      </c>
      <c r="E33" s="32">
        <v>15.12</v>
      </c>
      <c r="F33" s="23"/>
      <c r="G33" s="23"/>
      <c r="H33" s="23">
        <f t="shared" si="0"/>
        <v>15.12</v>
      </c>
      <c r="I33" s="23">
        <f t="shared" si="1"/>
        <v>0.164766727582408</v>
      </c>
      <c r="J33" s="33">
        <f t="shared" si="2"/>
        <v>2.86036686750336</v>
      </c>
      <c r="K33" s="24">
        <f t="shared" si="3"/>
        <v>0.897979546021452</v>
      </c>
      <c r="L33" s="23">
        <f t="shared" si="4"/>
        <v>14.4249638313794</v>
      </c>
      <c r="M33" s="34">
        <f t="shared" si="5"/>
        <v>32.4053306988828</v>
      </c>
      <c r="N33" s="35">
        <f t="shared" si="6"/>
        <v>32.4053306988828</v>
      </c>
      <c r="O33" s="36"/>
      <c r="P33" s="36"/>
      <c r="Q33" s="37">
        <f t="shared" si="7"/>
        <v>5.61996240441732</v>
      </c>
      <c r="R33">
        <v>18000</v>
      </c>
      <c r="S33" t="s">
        <v>25</v>
      </c>
      <c r="U33" s="28"/>
      <c r="V33" s="28"/>
    </row>
    <row r="34" spans="1:22">
      <c r="A34" s="29"/>
      <c r="B34" s="11">
        <v>24</v>
      </c>
      <c r="C34" s="30" t="s">
        <v>24</v>
      </c>
      <c r="D34" s="38">
        <v>24</v>
      </c>
      <c r="E34" s="32">
        <v>18.47</v>
      </c>
      <c r="F34" s="23"/>
      <c r="G34" s="23"/>
      <c r="H34" s="23">
        <f t="shared" si="0"/>
        <v>18.47</v>
      </c>
      <c r="I34" s="23">
        <f t="shared" si="1"/>
        <v>0.201272583230627</v>
      </c>
      <c r="J34" s="33">
        <f t="shared" si="2"/>
        <v>3.494112172142</v>
      </c>
      <c r="K34" s="24">
        <f t="shared" si="3"/>
        <v>1.09693665443229</v>
      </c>
      <c r="L34" s="23">
        <f t="shared" si="4"/>
        <v>17.6209710294694</v>
      </c>
      <c r="M34" s="34">
        <f t="shared" si="5"/>
        <v>39.5850832016114</v>
      </c>
      <c r="N34" s="35">
        <f t="shared" si="6"/>
        <v>39.5850832016114</v>
      </c>
      <c r="O34" s="36"/>
      <c r="P34" s="36"/>
      <c r="Q34" s="37">
        <f t="shared" si="7"/>
        <v>6.86512603238015</v>
      </c>
      <c r="R34">
        <v>18000</v>
      </c>
      <c r="S34" t="s">
        <v>25</v>
      </c>
      <c r="U34" s="28"/>
      <c r="V34" s="28"/>
    </row>
    <row r="35" spans="1:22">
      <c r="A35" s="29"/>
      <c r="B35" s="11">
        <v>25</v>
      </c>
      <c r="C35" s="30" t="s">
        <v>24</v>
      </c>
      <c r="D35" s="38">
        <v>25</v>
      </c>
      <c r="E35" s="32">
        <v>17.17</v>
      </c>
      <c r="F35" s="23"/>
      <c r="G35" s="23"/>
      <c r="H35" s="23">
        <f t="shared" si="0"/>
        <v>17.17</v>
      </c>
      <c r="I35" s="23">
        <f t="shared" si="1"/>
        <v>0.187106131785049</v>
      </c>
      <c r="J35" s="33">
        <f t="shared" si="2"/>
        <v>3.24818115840163</v>
      </c>
      <c r="K35" s="24">
        <f t="shared" si="3"/>
        <v>1.01972941833256</v>
      </c>
      <c r="L35" s="23">
        <f t="shared" si="4"/>
        <v>16.3807294302106</v>
      </c>
      <c r="M35" s="34">
        <f t="shared" si="5"/>
        <v>36.7989105886122</v>
      </c>
      <c r="N35" s="35">
        <f t="shared" si="6"/>
        <v>36.7989105886122</v>
      </c>
      <c r="O35" s="36"/>
      <c r="P35" s="36"/>
      <c r="Q35" s="37">
        <f t="shared" si="7"/>
        <v>6.38192820660353</v>
      </c>
      <c r="R35">
        <v>18000</v>
      </c>
      <c r="S35" t="s">
        <v>25</v>
      </c>
      <c r="U35" s="28"/>
      <c r="V35" s="28"/>
    </row>
    <row r="36" spans="1:22">
      <c r="A36" s="29"/>
      <c r="B36" s="11">
        <v>26</v>
      </c>
      <c r="C36" s="30" t="s">
        <v>24</v>
      </c>
      <c r="D36" s="38">
        <v>26</v>
      </c>
      <c r="E36" s="32">
        <v>16.47</v>
      </c>
      <c r="F36" s="23"/>
      <c r="G36" s="23"/>
      <c r="H36" s="23">
        <f t="shared" si="0"/>
        <v>16.47</v>
      </c>
      <c r="I36" s="23">
        <f t="shared" si="1"/>
        <v>0.179478042545123</v>
      </c>
      <c r="J36" s="33">
        <f t="shared" si="2"/>
        <v>3.11575676638759</v>
      </c>
      <c r="K36" s="24">
        <f t="shared" si="3"/>
        <v>0.978156291201938</v>
      </c>
      <c r="L36" s="23">
        <f t="shared" si="4"/>
        <v>15.7129070306097</v>
      </c>
      <c r="M36" s="34">
        <f t="shared" si="5"/>
        <v>35.2986637969973</v>
      </c>
      <c r="N36" s="35">
        <f t="shared" si="6"/>
        <v>35.2986637969973</v>
      </c>
      <c r="O36" s="36"/>
      <c r="P36" s="36"/>
      <c r="Q36" s="37">
        <f t="shared" si="7"/>
        <v>6.12174476195458</v>
      </c>
      <c r="R36">
        <v>18000</v>
      </c>
      <c r="S36" t="s">
        <v>25</v>
      </c>
      <c r="U36" s="28"/>
      <c r="V36" s="28"/>
    </row>
    <row r="37" spans="1:22">
      <c r="A37" s="29"/>
      <c r="B37" s="11">
        <v>27</v>
      </c>
      <c r="C37" s="30" t="s">
        <v>24</v>
      </c>
      <c r="D37" s="38">
        <v>27</v>
      </c>
      <c r="E37" s="32">
        <v>20.47</v>
      </c>
      <c r="F37" s="23"/>
      <c r="G37" s="23"/>
      <c r="H37" s="23">
        <f t="shared" si="0"/>
        <v>20.47</v>
      </c>
      <c r="I37" s="23">
        <f t="shared" si="1"/>
        <v>0.22306712391613</v>
      </c>
      <c r="J37" s="33">
        <f t="shared" si="2"/>
        <v>3.87246757789641</v>
      </c>
      <c r="K37" s="24">
        <f t="shared" si="3"/>
        <v>1.21571701766264</v>
      </c>
      <c r="L37" s="23">
        <f t="shared" si="4"/>
        <v>19.5290350283291</v>
      </c>
      <c r="M37" s="34">
        <f t="shared" si="5"/>
        <v>43.8715026062255</v>
      </c>
      <c r="N37" s="35">
        <f t="shared" si="6"/>
        <v>43.8715026062255</v>
      </c>
      <c r="O37" s="36"/>
      <c r="P37" s="36"/>
      <c r="Q37" s="37">
        <f t="shared" si="7"/>
        <v>7.60850730280572</v>
      </c>
      <c r="R37">
        <v>18000</v>
      </c>
      <c r="S37" t="s">
        <v>25</v>
      </c>
      <c r="U37" s="28"/>
      <c r="V37" s="28"/>
    </row>
    <row r="38" spans="1:22">
      <c r="A38" s="29"/>
      <c r="B38" s="11">
        <v>28</v>
      </c>
      <c r="C38" s="30" t="s">
        <v>24</v>
      </c>
      <c r="D38" s="38">
        <v>28</v>
      </c>
      <c r="E38" s="32">
        <v>19.26</v>
      </c>
      <c r="F38" s="23"/>
      <c r="G38" s="23"/>
      <c r="H38" s="23">
        <f t="shared" si="0"/>
        <v>19.26</v>
      </c>
      <c r="I38" s="23">
        <f t="shared" si="1"/>
        <v>0.209881426801401</v>
      </c>
      <c r="J38" s="33">
        <f t="shared" si="2"/>
        <v>3.64356255741499</v>
      </c>
      <c r="K38" s="24">
        <f t="shared" si="3"/>
        <v>1.14385489790828</v>
      </c>
      <c r="L38" s="23">
        <f t="shared" si="4"/>
        <v>18.374656309019</v>
      </c>
      <c r="M38" s="34">
        <f t="shared" si="5"/>
        <v>41.278218866434</v>
      </c>
      <c r="N38" s="35">
        <f t="shared" si="6"/>
        <v>41.278218866434</v>
      </c>
      <c r="O38" s="36"/>
      <c r="P38" s="36"/>
      <c r="Q38" s="37">
        <f t="shared" si="7"/>
        <v>7.15876163419825</v>
      </c>
      <c r="R38">
        <v>18000</v>
      </c>
      <c r="S38" t="s">
        <v>25</v>
      </c>
      <c r="U38" s="28"/>
      <c r="V38" s="28"/>
    </row>
    <row r="39" spans="1:22">
      <c r="A39" s="29"/>
      <c r="B39" s="11">
        <v>29</v>
      </c>
      <c r="C39" s="30" t="s">
        <v>24</v>
      </c>
      <c r="D39" s="38">
        <v>29</v>
      </c>
      <c r="E39" s="32">
        <v>16.69</v>
      </c>
      <c r="F39" s="23"/>
      <c r="G39" s="23"/>
      <c r="H39" s="23">
        <f t="shared" si="0"/>
        <v>16.69</v>
      </c>
      <c r="I39" s="23">
        <f t="shared" si="1"/>
        <v>0.181875442020528</v>
      </c>
      <c r="J39" s="33">
        <f t="shared" si="2"/>
        <v>3.15737586102057</v>
      </c>
      <c r="K39" s="24">
        <f t="shared" si="3"/>
        <v>0.991222131157277</v>
      </c>
      <c r="L39" s="23">
        <f t="shared" si="4"/>
        <v>15.9227940704843</v>
      </c>
      <c r="M39" s="34">
        <f t="shared" si="5"/>
        <v>35.7701699315048</v>
      </c>
      <c r="N39" s="35">
        <f t="shared" si="6"/>
        <v>35.7701699315048</v>
      </c>
      <c r="O39" s="36"/>
      <c r="P39" s="36"/>
      <c r="Q39" s="37">
        <f t="shared" si="7"/>
        <v>6.20351670170139</v>
      </c>
      <c r="R39">
        <v>18000</v>
      </c>
      <c r="S39" t="s">
        <v>25</v>
      </c>
      <c r="U39" s="28"/>
      <c r="V39" s="28"/>
    </row>
    <row r="40" spans="1:22">
      <c r="A40" s="29"/>
      <c r="B40" s="11">
        <v>30</v>
      </c>
      <c r="C40" s="30" t="s">
        <v>24</v>
      </c>
      <c r="D40" s="38">
        <v>30</v>
      </c>
      <c r="E40" s="32">
        <v>28.68</v>
      </c>
      <c r="F40" s="23"/>
      <c r="G40" s="23"/>
      <c r="H40" s="23">
        <f t="shared" si="0"/>
        <v>28.68</v>
      </c>
      <c r="I40" s="23">
        <f t="shared" si="1"/>
        <v>0.312533713430123</v>
      </c>
      <c r="J40" s="33">
        <f t="shared" si="2"/>
        <v>5.42561651851828</v>
      </c>
      <c r="K40" s="24">
        <f t="shared" si="3"/>
        <v>1.70331040872323</v>
      </c>
      <c r="L40" s="23">
        <f t="shared" si="4"/>
        <v>27.3616377436482</v>
      </c>
      <c r="M40" s="34">
        <f t="shared" si="5"/>
        <v>61.4672542621665</v>
      </c>
      <c r="N40" s="35">
        <f t="shared" si="6"/>
        <v>61.4672542621665</v>
      </c>
      <c r="O40" s="36"/>
      <c r="P40" s="36"/>
      <c r="Q40" s="37">
        <f t="shared" si="7"/>
        <v>10.6600874179027</v>
      </c>
      <c r="R40">
        <v>18000</v>
      </c>
      <c r="S40" t="s">
        <v>25</v>
      </c>
      <c r="U40" s="28"/>
      <c r="V40" s="28"/>
    </row>
    <row r="41" spans="1:22">
      <c r="A41" s="29"/>
      <c r="B41" s="11">
        <v>31</v>
      </c>
      <c r="C41" s="30" t="s">
        <v>24</v>
      </c>
      <c r="D41" s="38">
        <v>31</v>
      </c>
      <c r="E41" s="32">
        <v>25.28</v>
      </c>
      <c r="F41" s="23"/>
      <c r="G41" s="23"/>
      <c r="H41" s="23">
        <f t="shared" si="0"/>
        <v>25.28</v>
      </c>
      <c r="I41" s="23">
        <f t="shared" si="1"/>
        <v>0.275482994264767</v>
      </c>
      <c r="J41" s="33">
        <f t="shared" si="2"/>
        <v>4.78241232873577</v>
      </c>
      <c r="K41" s="24">
        <f t="shared" si="3"/>
        <v>1.50138379123163</v>
      </c>
      <c r="L41" s="23">
        <f t="shared" si="4"/>
        <v>24.1179289455867</v>
      </c>
      <c r="M41" s="34">
        <f t="shared" si="5"/>
        <v>54.1803412743225</v>
      </c>
      <c r="N41" s="35">
        <f t="shared" si="6"/>
        <v>54.1803412743225</v>
      </c>
      <c r="O41" s="36"/>
      <c r="P41" s="36"/>
      <c r="Q41" s="37">
        <f t="shared" si="7"/>
        <v>9.39633925817922</v>
      </c>
      <c r="R41">
        <v>18000</v>
      </c>
      <c r="S41" t="s">
        <v>25</v>
      </c>
      <c r="U41" s="28"/>
      <c r="V41" s="28"/>
    </row>
    <row r="42" spans="1:22">
      <c r="A42" s="29"/>
      <c r="B42" s="11">
        <v>32</v>
      </c>
      <c r="C42" s="30" t="s">
        <v>24</v>
      </c>
      <c r="D42" s="38">
        <v>32</v>
      </c>
      <c r="E42" s="32">
        <v>26.23</v>
      </c>
      <c r="F42" s="23"/>
      <c r="G42" s="23"/>
      <c r="H42" s="23">
        <f t="shared" si="0"/>
        <v>26.23</v>
      </c>
      <c r="I42" s="23">
        <f t="shared" si="1"/>
        <v>0.285835401090381</v>
      </c>
      <c r="J42" s="33">
        <f t="shared" si="2"/>
        <v>4.96213114646912</v>
      </c>
      <c r="K42" s="24">
        <f t="shared" si="3"/>
        <v>1.55780446376605</v>
      </c>
      <c r="L42" s="23">
        <f t="shared" si="4"/>
        <v>25.0242593450451</v>
      </c>
      <c r="M42" s="34">
        <f t="shared" si="5"/>
        <v>56.2163904915142</v>
      </c>
      <c r="N42" s="35">
        <f t="shared" si="6"/>
        <v>56.2163904915142</v>
      </c>
      <c r="O42" s="36"/>
      <c r="P42" s="36"/>
      <c r="Q42" s="37">
        <f t="shared" si="7"/>
        <v>9.74944536163136</v>
      </c>
      <c r="R42">
        <v>18000</v>
      </c>
      <c r="S42" t="s">
        <v>25</v>
      </c>
      <c r="U42" s="28"/>
      <c r="V42" s="28"/>
    </row>
    <row r="43" spans="1:22">
      <c r="A43" s="29"/>
      <c r="B43" s="11">
        <v>33</v>
      </c>
      <c r="C43" s="30" t="s">
        <v>24</v>
      </c>
      <c r="D43" s="38">
        <v>33</v>
      </c>
      <c r="E43" s="32">
        <v>26.65</v>
      </c>
      <c r="F43" s="23"/>
      <c r="G43" s="23"/>
      <c r="H43" s="23">
        <f t="shared" si="0"/>
        <v>26.65</v>
      </c>
      <c r="I43" s="23">
        <f t="shared" si="1"/>
        <v>0.290412254634337</v>
      </c>
      <c r="J43" s="33">
        <f t="shared" si="2"/>
        <v>5.04158578167755</v>
      </c>
      <c r="K43" s="24">
        <f t="shared" si="3"/>
        <v>1.58274834004442</v>
      </c>
      <c r="L43" s="23">
        <f t="shared" si="4"/>
        <v>25.4249527848056</v>
      </c>
      <c r="M43" s="34">
        <f t="shared" si="5"/>
        <v>57.1165385664832</v>
      </c>
      <c r="N43" s="35">
        <f t="shared" si="6"/>
        <v>57.1165385664832</v>
      </c>
      <c r="O43" s="36"/>
      <c r="P43" s="36"/>
      <c r="Q43" s="37">
        <f t="shared" si="7"/>
        <v>9.90555542842073</v>
      </c>
      <c r="R43">
        <v>18000</v>
      </c>
      <c r="S43" t="s">
        <v>25</v>
      </c>
      <c r="U43" s="28"/>
      <c r="V43" s="28"/>
    </row>
    <row r="44" spans="1:22">
      <c r="A44" s="29"/>
      <c r="B44" s="11">
        <v>34</v>
      </c>
      <c r="C44" s="30" t="s">
        <v>24</v>
      </c>
      <c r="D44" s="38">
        <v>34</v>
      </c>
      <c r="E44" s="32">
        <v>19.72</v>
      </c>
      <c r="F44" s="23"/>
      <c r="G44" s="23"/>
      <c r="H44" s="23">
        <f t="shared" si="0"/>
        <v>19.72</v>
      </c>
      <c r="I44" s="23">
        <f t="shared" si="1"/>
        <v>0.214894171159066</v>
      </c>
      <c r="J44" s="33">
        <f t="shared" si="2"/>
        <v>3.73058430073851</v>
      </c>
      <c r="K44" s="24">
        <f t="shared" si="3"/>
        <v>1.17117438145126</v>
      </c>
      <c r="L44" s="23">
        <f t="shared" si="4"/>
        <v>18.8135110287567</v>
      </c>
      <c r="M44" s="34">
        <f t="shared" si="5"/>
        <v>42.2640953294952</v>
      </c>
      <c r="N44" s="35">
        <f t="shared" si="6"/>
        <v>42.2640953294952</v>
      </c>
      <c r="O44" s="36"/>
      <c r="P44" s="36"/>
      <c r="Q44" s="37">
        <f t="shared" si="7"/>
        <v>7.32973932639613</v>
      </c>
      <c r="R44">
        <v>18000</v>
      </c>
      <c r="S44" t="s">
        <v>25</v>
      </c>
      <c r="U44" s="28"/>
      <c r="V44" s="28"/>
    </row>
    <row r="45" spans="1:22">
      <c r="A45" s="29"/>
      <c r="B45" s="11">
        <v>35</v>
      </c>
      <c r="C45" s="30" t="s">
        <v>24</v>
      </c>
      <c r="D45" s="39">
        <v>35</v>
      </c>
      <c r="E45" s="40">
        <v>20.47</v>
      </c>
      <c r="F45" s="23"/>
      <c r="G45" s="23"/>
      <c r="H45" s="23">
        <f t="shared" si="0"/>
        <v>20.47</v>
      </c>
      <c r="I45" s="23">
        <f t="shared" si="1"/>
        <v>0.22306712391613</v>
      </c>
      <c r="J45" s="33">
        <f t="shared" si="2"/>
        <v>3.87246757789641</v>
      </c>
      <c r="K45" s="24">
        <f t="shared" si="3"/>
        <v>1.21571701766264</v>
      </c>
      <c r="L45" s="23">
        <f t="shared" si="4"/>
        <v>19.5290350283291</v>
      </c>
      <c r="M45" s="34">
        <f t="shared" si="5"/>
        <v>43.8715026062255</v>
      </c>
      <c r="N45" s="35">
        <f t="shared" si="6"/>
        <v>43.8715026062255</v>
      </c>
      <c r="O45" s="36"/>
      <c r="P45" s="36"/>
      <c r="Q45" s="37">
        <f t="shared" si="7"/>
        <v>7.60850730280572</v>
      </c>
      <c r="R45">
        <v>18000</v>
      </c>
      <c r="S45" t="s">
        <v>25</v>
      </c>
      <c r="U45" s="28"/>
      <c r="V45" s="28"/>
    </row>
    <row r="46" spans="1:22">
      <c r="A46" s="29"/>
      <c r="B46" s="11">
        <v>36</v>
      </c>
      <c r="C46" s="41" t="s">
        <v>24</v>
      </c>
      <c r="D46" s="42">
        <v>36</v>
      </c>
      <c r="E46" s="43">
        <v>16.81</v>
      </c>
      <c r="F46" s="23"/>
      <c r="G46" s="23"/>
      <c r="H46" s="23">
        <f t="shared" si="0"/>
        <v>16.81</v>
      </c>
      <c r="I46" s="23">
        <f t="shared" si="1"/>
        <v>0.183183114461658</v>
      </c>
      <c r="J46" s="33">
        <f t="shared" si="2"/>
        <v>3.18007718536584</v>
      </c>
      <c r="K46" s="24">
        <f t="shared" si="3"/>
        <v>0.998348952951098</v>
      </c>
      <c r="L46" s="23">
        <f t="shared" si="4"/>
        <v>16.0372779104159</v>
      </c>
      <c r="M46" s="34">
        <f t="shared" si="5"/>
        <v>36.0273550957817</v>
      </c>
      <c r="N46" s="35">
        <f t="shared" si="6"/>
        <v>36.0273550957817</v>
      </c>
      <c r="O46" s="36"/>
      <c r="P46" s="36"/>
      <c r="Q46" s="37">
        <f t="shared" si="7"/>
        <v>6.24811957792692</v>
      </c>
      <c r="R46">
        <v>18000</v>
      </c>
      <c r="S46" t="s">
        <v>25</v>
      </c>
      <c r="U46" s="28"/>
      <c r="V46" s="28"/>
    </row>
    <row r="47" spans="1:22">
      <c r="A47" s="29"/>
      <c r="B47" s="11">
        <v>37</v>
      </c>
      <c r="C47" s="41" t="s">
        <v>24</v>
      </c>
      <c r="D47" s="42">
        <v>37</v>
      </c>
      <c r="E47" s="43">
        <v>16.58</v>
      </c>
      <c r="F47" s="23"/>
      <c r="G47" s="23"/>
      <c r="H47" s="23">
        <f t="shared" si="0"/>
        <v>16.58</v>
      </c>
      <c r="I47" s="23">
        <f t="shared" si="1"/>
        <v>0.180676742282826</v>
      </c>
      <c r="J47" s="33">
        <f t="shared" si="2"/>
        <v>3.13656631370408</v>
      </c>
      <c r="K47" s="24">
        <f t="shared" si="3"/>
        <v>0.984689211179608</v>
      </c>
      <c r="L47" s="23">
        <f t="shared" si="4"/>
        <v>15.817850550547</v>
      </c>
      <c r="M47" s="34">
        <f t="shared" si="5"/>
        <v>35.5344168642511</v>
      </c>
      <c r="N47" s="35">
        <f t="shared" si="6"/>
        <v>35.5344168642511</v>
      </c>
      <c r="O47" s="36"/>
      <c r="P47" s="36"/>
      <c r="Q47" s="37">
        <f t="shared" si="7"/>
        <v>6.16263073182798</v>
      </c>
      <c r="R47">
        <v>18000</v>
      </c>
      <c r="S47" t="s">
        <v>25</v>
      </c>
      <c r="U47" s="28"/>
      <c r="V47" s="28"/>
    </row>
    <row r="48" spans="1:22">
      <c r="A48" s="29"/>
      <c r="B48" s="11">
        <v>38</v>
      </c>
      <c r="C48" s="41" t="s">
        <v>24</v>
      </c>
      <c r="D48" s="42">
        <v>38</v>
      </c>
      <c r="E48" s="43">
        <v>19.98</v>
      </c>
      <c r="F48" s="23"/>
      <c r="G48" s="23"/>
      <c r="H48" s="23">
        <f t="shared" si="0"/>
        <v>19.98</v>
      </c>
      <c r="I48" s="23">
        <f t="shared" si="1"/>
        <v>0.217727461448182</v>
      </c>
      <c r="J48" s="33">
        <f t="shared" si="2"/>
        <v>3.77977050348658</v>
      </c>
      <c r="K48" s="24">
        <f t="shared" si="3"/>
        <v>1.1866158286712</v>
      </c>
      <c r="L48" s="23">
        <f t="shared" si="4"/>
        <v>19.0615593486085</v>
      </c>
      <c r="M48" s="34">
        <f t="shared" si="5"/>
        <v>42.8213298520951</v>
      </c>
      <c r="N48" s="35">
        <f t="shared" si="6"/>
        <v>42.8213298520951</v>
      </c>
      <c r="O48" s="36"/>
      <c r="P48" s="36"/>
      <c r="Q48" s="37">
        <f t="shared" si="7"/>
        <v>7.42637889155145</v>
      </c>
      <c r="R48">
        <v>18000</v>
      </c>
      <c r="S48" t="s">
        <v>25</v>
      </c>
      <c r="U48" s="28"/>
      <c r="V48" s="28"/>
    </row>
    <row r="49" spans="1:22">
      <c r="A49" s="29"/>
      <c r="B49" s="11">
        <v>39</v>
      </c>
      <c r="C49" s="41" t="s">
        <v>24</v>
      </c>
      <c r="D49" s="42">
        <v>39</v>
      </c>
      <c r="E49" s="43">
        <v>19.85</v>
      </c>
      <c r="F49" s="23"/>
      <c r="G49" s="23"/>
      <c r="H49" s="23">
        <f t="shared" si="0"/>
        <v>19.85</v>
      </c>
      <c r="I49" s="23">
        <f t="shared" si="1"/>
        <v>0.216310816303624</v>
      </c>
      <c r="J49" s="33">
        <f t="shared" si="2"/>
        <v>3.75517740211254</v>
      </c>
      <c r="K49" s="24">
        <f t="shared" si="3"/>
        <v>1.17889510506123</v>
      </c>
      <c r="L49" s="23">
        <f t="shared" si="4"/>
        <v>18.9375351886826</v>
      </c>
      <c r="M49" s="34">
        <f t="shared" si="5"/>
        <v>42.5427125907952</v>
      </c>
      <c r="N49" s="35">
        <f t="shared" si="6"/>
        <v>42.5427125907952</v>
      </c>
      <c r="O49" s="36"/>
      <c r="P49" s="36"/>
      <c r="Q49" s="37">
        <f t="shared" si="7"/>
        <v>7.37805910897379</v>
      </c>
      <c r="R49">
        <v>18000</v>
      </c>
      <c r="S49" t="s">
        <v>25</v>
      </c>
      <c r="U49" s="28"/>
      <c r="V49" s="28"/>
    </row>
    <row r="50" spans="1:22">
      <c r="A50" s="29"/>
      <c r="B50" s="11">
        <v>40</v>
      </c>
      <c r="C50" s="41" t="s">
        <v>24</v>
      </c>
      <c r="D50" s="42">
        <v>40</v>
      </c>
      <c r="E50" s="43">
        <v>14.25</v>
      </c>
      <c r="F50" s="23"/>
      <c r="G50" s="23"/>
      <c r="H50" s="23">
        <f t="shared" si="0"/>
        <v>14.25</v>
      </c>
      <c r="I50" s="23">
        <f t="shared" si="1"/>
        <v>0.155286102384214</v>
      </c>
      <c r="J50" s="33">
        <f t="shared" si="2"/>
        <v>2.69578226600019</v>
      </c>
      <c r="K50" s="24">
        <f t="shared" si="3"/>
        <v>0.846310088016249</v>
      </c>
      <c r="L50" s="23">
        <f t="shared" si="4"/>
        <v>13.5949559918754</v>
      </c>
      <c r="M50" s="34">
        <f t="shared" si="5"/>
        <v>30.5407382578756</v>
      </c>
      <c r="N50" s="35">
        <f t="shared" si="6"/>
        <v>30.5407382578756</v>
      </c>
      <c r="O50" s="36"/>
      <c r="P50" s="36"/>
      <c r="Q50" s="37">
        <f t="shared" si="7"/>
        <v>5.29659155178219</v>
      </c>
      <c r="R50">
        <v>18000</v>
      </c>
      <c r="S50" t="s">
        <v>25</v>
      </c>
      <c r="U50" s="28"/>
      <c r="V50" s="28"/>
    </row>
    <row r="51" spans="1:22">
      <c r="A51" s="29"/>
      <c r="B51" s="11">
        <v>41</v>
      </c>
      <c r="C51" s="41" t="s">
        <v>24</v>
      </c>
      <c r="D51" s="42">
        <v>41</v>
      </c>
      <c r="E51" s="43">
        <v>13.94</v>
      </c>
      <c r="F51" s="23"/>
      <c r="G51" s="23"/>
      <c r="H51" s="23">
        <f t="shared" si="0"/>
        <v>13.94</v>
      </c>
      <c r="I51" s="23">
        <f t="shared" si="1"/>
        <v>0.151907948577961</v>
      </c>
      <c r="J51" s="33">
        <f t="shared" si="2"/>
        <v>2.63713717810826</v>
      </c>
      <c r="K51" s="24">
        <f t="shared" si="3"/>
        <v>0.827899131715545</v>
      </c>
      <c r="L51" s="23">
        <f t="shared" si="4"/>
        <v>13.2992060720522</v>
      </c>
      <c r="M51" s="34">
        <f t="shared" si="5"/>
        <v>29.8763432501604</v>
      </c>
      <c r="N51" s="35">
        <f t="shared" si="6"/>
        <v>29.8763432501604</v>
      </c>
      <c r="O51" s="36"/>
      <c r="P51" s="36"/>
      <c r="Q51" s="37">
        <f t="shared" si="7"/>
        <v>5.18136745486623</v>
      </c>
      <c r="R51">
        <v>18000</v>
      </c>
      <c r="S51" t="s">
        <v>25</v>
      </c>
      <c r="U51" s="28"/>
      <c r="V51" s="28"/>
    </row>
    <row r="52" spans="1:22">
      <c r="A52" s="29"/>
      <c r="B52" s="11">
        <v>42</v>
      </c>
      <c r="C52" s="41" t="s">
        <v>24</v>
      </c>
      <c r="D52" s="42">
        <v>42</v>
      </c>
      <c r="E52" s="43">
        <v>16.32</v>
      </c>
      <c r="F52" s="23"/>
      <c r="G52" s="23"/>
      <c r="H52" s="23">
        <f t="shared" si="0"/>
        <v>16.32</v>
      </c>
      <c r="I52" s="23">
        <f t="shared" si="1"/>
        <v>0.17784345199371</v>
      </c>
      <c r="J52" s="33">
        <f t="shared" si="2"/>
        <v>3.08738011095601</v>
      </c>
      <c r="K52" s="24">
        <f t="shared" si="3"/>
        <v>0.969247763959662</v>
      </c>
      <c r="L52" s="23">
        <f t="shared" si="4"/>
        <v>15.5698022306952</v>
      </c>
      <c r="M52" s="34">
        <f t="shared" si="5"/>
        <v>34.9771823416512</v>
      </c>
      <c r="N52" s="35">
        <f t="shared" si="6"/>
        <v>34.9771823416512</v>
      </c>
      <c r="O52" s="36"/>
      <c r="P52" s="36"/>
      <c r="Q52" s="37">
        <f t="shared" si="7"/>
        <v>6.06599116667266</v>
      </c>
      <c r="R52">
        <v>18000</v>
      </c>
      <c r="S52" t="s">
        <v>25</v>
      </c>
      <c r="U52" s="28"/>
      <c r="V52" s="28"/>
    </row>
    <row r="53" spans="1:22">
      <c r="A53" s="29"/>
      <c r="B53" s="11">
        <v>43</v>
      </c>
      <c r="C53" s="41" t="s">
        <v>24</v>
      </c>
      <c r="D53" s="42">
        <v>43</v>
      </c>
      <c r="E53" s="43">
        <v>16.03</v>
      </c>
      <c r="F53" s="23"/>
      <c r="G53" s="23"/>
      <c r="H53" s="23">
        <f t="shared" si="0"/>
        <v>16.03</v>
      </c>
      <c r="I53" s="23">
        <f t="shared" si="1"/>
        <v>0.174683243594312</v>
      </c>
      <c r="J53" s="33">
        <f t="shared" si="2"/>
        <v>3.03251857712162</v>
      </c>
      <c r="K53" s="24">
        <f t="shared" si="3"/>
        <v>0.952024611291261</v>
      </c>
      <c r="L53" s="23">
        <f t="shared" si="4"/>
        <v>15.2931329508606</v>
      </c>
      <c r="M53" s="34">
        <f t="shared" si="5"/>
        <v>34.3556515279822</v>
      </c>
      <c r="N53" s="35">
        <f t="shared" si="6"/>
        <v>34.3556515279822</v>
      </c>
      <c r="O53" s="36"/>
      <c r="P53" s="36"/>
      <c r="Q53" s="37">
        <f t="shared" si="7"/>
        <v>5.95820088246095</v>
      </c>
      <c r="R53">
        <v>18000</v>
      </c>
      <c r="S53" t="s">
        <v>25</v>
      </c>
      <c r="U53" s="28"/>
      <c r="V53" s="28"/>
    </row>
    <row r="54" spans="1:22">
      <c r="A54" s="29"/>
      <c r="B54" s="11">
        <v>44</v>
      </c>
      <c r="C54" s="41" t="s">
        <v>24</v>
      </c>
      <c r="D54" s="42">
        <v>44</v>
      </c>
      <c r="E54" s="43">
        <v>17.18</v>
      </c>
      <c r="F54" s="23"/>
      <c r="G54" s="23"/>
      <c r="H54" s="23">
        <f t="shared" si="0"/>
        <v>17.18</v>
      </c>
      <c r="I54" s="23">
        <f t="shared" si="1"/>
        <v>0.187215104488477</v>
      </c>
      <c r="J54" s="33">
        <f t="shared" si="2"/>
        <v>3.2500729354304</v>
      </c>
      <c r="K54" s="24">
        <f t="shared" si="3"/>
        <v>1.02032332014871</v>
      </c>
      <c r="L54" s="23">
        <f t="shared" si="4"/>
        <v>16.3902697502049</v>
      </c>
      <c r="M54" s="34">
        <f t="shared" si="5"/>
        <v>36.8203426856353</v>
      </c>
      <c r="N54" s="35">
        <f t="shared" si="6"/>
        <v>36.8203426856353</v>
      </c>
      <c r="O54" s="36"/>
      <c r="P54" s="36"/>
      <c r="Q54" s="37">
        <f t="shared" si="7"/>
        <v>6.38564511295566</v>
      </c>
      <c r="R54">
        <v>18000</v>
      </c>
      <c r="S54" t="s">
        <v>25</v>
      </c>
      <c r="U54" s="28"/>
      <c r="V54" s="28"/>
    </row>
    <row r="55" spans="1:22">
      <c r="A55" s="29"/>
      <c r="B55" s="11">
        <v>45</v>
      </c>
      <c r="C55" s="41" t="s">
        <v>24</v>
      </c>
      <c r="D55" s="42">
        <v>45</v>
      </c>
      <c r="E55" s="43">
        <v>16.88</v>
      </c>
      <c r="F55" s="23"/>
      <c r="G55" s="23"/>
      <c r="H55" s="23">
        <f t="shared" si="0"/>
        <v>16.88</v>
      </c>
      <c r="I55" s="23">
        <f t="shared" si="1"/>
        <v>0.183945923385651</v>
      </c>
      <c r="J55" s="33">
        <f t="shared" si="2"/>
        <v>3.19331962456724</v>
      </c>
      <c r="K55" s="24">
        <f t="shared" si="3"/>
        <v>1.00250626566416</v>
      </c>
      <c r="L55" s="23">
        <f t="shared" si="4"/>
        <v>16.1040601503759</v>
      </c>
      <c r="M55" s="34">
        <f t="shared" si="5"/>
        <v>36.1773797749432</v>
      </c>
      <c r="N55" s="35">
        <f t="shared" si="6"/>
        <v>36.1773797749432</v>
      </c>
      <c r="O55" s="36"/>
      <c r="P55" s="36"/>
      <c r="Q55" s="37">
        <f t="shared" si="7"/>
        <v>6.27413792239182</v>
      </c>
      <c r="R55">
        <v>18000</v>
      </c>
      <c r="S55" t="s">
        <v>25</v>
      </c>
      <c r="U55" s="28"/>
      <c r="V55" s="28"/>
    </row>
    <row r="56" spans="1:22">
      <c r="A56" s="29"/>
      <c r="B56" s="11">
        <v>46</v>
      </c>
      <c r="C56" s="41" t="s">
        <v>24</v>
      </c>
      <c r="D56" s="42">
        <v>46</v>
      </c>
      <c r="E56" s="43">
        <v>16.31</v>
      </c>
      <c r="F56" s="23"/>
      <c r="G56" s="23"/>
      <c r="H56" s="23">
        <f t="shared" si="0"/>
        <v>16.31</v>
      </c>
      <c r="I56" s="23">
        <f t="shared" si="1"/>
        <v>0.177734479290283</v>
      </c>
      <c r="J56" s="33">
        <f t="shared" si="2"/>
        <v>3.08548833392723</v>
      </c>
      <c r="K56" s="24">
        <f t="shared" si="3"/>
        <v>0.96865386214351</v>
      </c>
      <c r="L56" s="23">
        <f t="shared" si="4"/>
        <v>15.5602619107009</v>
      </c>
      <c r="M56" s="34">
        <f t="shared" si="5"/>
        <v>34.9557502446282</v>
      </c>
      <c r="N56" s="35">
        <f t="shared" si="6"/>
        <v>34.9557502446282</v>
      </c>
      <c r="O56" s="36"/>
      <c r="P56" s="36"/>
      <c r="Q56" s="37">
        <f t="shared" si="7"/>
        <v>6.06227426032053</v>
      </c>
      <c r="R56">
        <v>18000</v>
      </c>
      <c r="S56" t="s">
        <v>25</v>
      </c>
      <c r="U56" s="28"/>
      <c r="V56" s="28"/>
    </row>
    <row r="57" spans="1:22">
      <c r="A57" s="29"/>
      <c r="B57" s="11">
        <v>47</v>
      </c>
      <c r="C57" s="41" t="s">
        <v>24</v>
      </c>
      <c r="D57" s="42">
        <v>47</v>
      </c>
      <c r="E57" s="43">
        <v>12.71</v>
      </c>
      <c r="F57" s="23"/>
      <c r="G57" s="23"/>
      <c r="H57" s="23">
        <f t="shared" si="0"/>
        <v>12.71</v>
      </c>
      <c r="I57" s="23">
        <f t="shared" si="1"/>
        <v>0.138504306056376</v>
      </c>
      <c r="J57" s="33">
        <f t="shared" si="2"/>
        <v>2.40444860356929</v>
      </c>
      <c r="K57" s="24">
        <f t="shared" si="3"/>
        <v>0.754849208328879</v>
      </c>
      <c r="L57" s="23">
        <f t="shared" si="4"/>
        <v>12.1257467127535</v>
      </c>
      <c r="M57" s="34">
        <f t="shared" si="5"/>
        <v>27.2401953163227</v>
      </c>
      <c r="N57" s="35">
        <f t="shared" si="6"/>
        <v>27.2401953163227</v>
      </c>
      <c r="O57" s="36"/>
      <c r="P57" s="36"/>
      <c r="Q57" s="37">
        <f t="shared" si="7"/>
        <v>4.7241879735545</v>
      </c>
      <c r="R57">
        <v>18000</v>
      </c>
      <c r="S57" t="s">
        <v>25</v>
      </c>
      <c r="U57" s="28"/>
      <c r="V57" s="28"/>
    </row>
    <row r="58" spans="1:22">
      <c r="A58" s="29"/>
      <c r="B58" s="11">
        <v>48</v>
      </c>
      <c r="C58" s="41" t="s">
        <v>24</v>
      </c>
      <c r="D58" s="42">
        <v>48</v>
      </c>
      <c r="E58" s="43">
        <v>17.38</v>
      </c>
      <c r="F58" s="23"/>
      <c r="G58" s="23"/>
      <c r="H58" s="23">
        <f t="shared" si="0"/>
        <v>17.38</v>
      </c>
      <c r="I58" s="23">
        <f t="shared" si="1"/>
        <v>0.189394558557027</v>
      </c>
      <c r="J58" s="33">
        <f t="shared" si="2"/>
        <v>3.28790847600584</v>
      </c>
      <c r="K58" s="24">
        <f t="shared" si="3"/>
        <v>1.03220135647175</v>
      </c>
      <c r="L58" s="23">
        <f t="shared" si="4"/>
        <v>16.5810761500909</v>
      </c>
      <c r="M58" s="34">
        <f t="shared" si="5"/>
        <v>37.2489846260967</v>
      </c>
      <c r="N58" s="35">
        <f t="shared" si="6"/>
        <v>37.2489846260967</v>
      </c>
      <c r="O58" s="36"/>
      <c r="P58" s="36"/>
      <c r="Q58" s="37">
        <f t="shared" si="7"/>
        <v>6.45998323999821</v>
      </c>
      <c r="R58">
        <v>18000</v>
      </c>
      <c r="S58" t="s">
        <v>25</v>
      </c>
      <c r="U58" s="28"/>
      <c r="V58" s="28"/>
    </row>
    <row r="59" spans="1:22">
      <c r="A59" s="29"/>
      <c r="B59" s="11">
        <v>49</v>
      </c>
      <c r="C59" s="41" t="s">
        <v>24</v>
      </c>
      <c r="D59" s="42">
        <v>49</v>
      </c>
      <c r="E59" s="43">
        <v>17.23</v>
      </c>
      <c r="F59" s="23"/>
      <c r="G59" s="23"/>
      <c r="H59" s="23">
        <f t="shared" si="0"/>
        <v>17.23</v>
      </c>
      <c r="I59" s="23">
        <f t="shared" si="1"/>
        <v>0.187759968005614</v>
      </c>
      <c r="J59" s="33">
        <f t="shared" si="2"/>
        <v>3.25953182057426</v>
      </c>
      <c r="K59" s="24">
        <f t="shared" si="3"/>
        <v>1.02329282922947</v>
      </c>
      <c r="L59" s="23">
        <f t="shared" si="4"/>
        <v>16.4379713501764</v>
      </c>
      <c r="M59" s="34">
        <f t="shared" si="5"/>
        <v>36.9275031707507</v>
      </c>
      <c r="N59" s="35">
        <f t="shared" si="6"/>
        <v>36.9275031707507</v>
      </c>
      <c r="O59" s="36"/>
      <c r="P59" s="36"/>
      <c r="Q59" s="37">
        <f t="shared" si="7"/>
        <v>6.40422964471629</v>
      </c>
      <c r="R59">
        <v>18000</v>
      </c>
      <c r="S59" t="s">
        <v>25</v>
      </c>
      <c r="U59" s="28"/>
      <c r="V59" s="28"/>
    </row>
    <row r="60" spans="1:22">
      <c r="A60" s="29"/>
      <c r="B60" s="11">
        <v>50</v>
      </c>
      <c r="C60" s="41" t="s">
        <v>24</v>
      </c>
      <c r="D60" s="42">
        <v>50</v>
      </c>
      <c r="E60" s="43">
        <v>18.15</v>
      </c>
      <c r="F60" s="23"/>
      <c r="G60" s="23"/>
      <c r="H60" s="23">
        <f t="shared" si="0"/>
        <v>18.15</v>
      </c>
      <c r="I60" s="23">
        <f t="shared" si="1"/>
        <v>0.197785456720946</v>
      </c>
      <c r="J60" s="33">
        <f t="shared" si="2"/>
        <v>3.43357530722129</v>
      </c>
      <c r="K60" s="24">
        <f t="shared" si="3"/>
        <v>1.07793179631543</v>
      </c>
      <c r="L60" s="23">
        <f t="shared" si="4"/>
        <v>17.3156807896519</v>
      </c>
      <c r="M60" s="34">
        <f t="shared" si="5"/>
        <v>38.8992560968731</v>
      </c>
      <c r="N60" s="35">
        <f t="shared" si="6"/>
        <v>38.8992560968731</v>
      </c>
      <c r="O60" s="36"/>
      <c r="P60" s="36"/>
      <c r="Q60" s="37">
        <f t="shared" si="7"/>
        <v>6.74618502911206</v>
      </c>
      <c r="R60">
        <v>18000</v>
      </c>
      <c r="S60" t="s">
        <v>25</v>
      </c>
      <c r="U60" s="28"/>
      <c r="V60" s="28"/>
    </row>
    <row r="61" spans="1:22">
      <c r="A61" s="29"/>
      <c r="B61" s="11">
        <v>51</v>
      </c>
      <c r="C61" s="41" t="s">
        <v>24</v>
      </c>
      <c r="D61" s="42">
        <v>51</v>
      </c>
      <c r="E61" s="43">
        <v>17.57</v>
      </c>
      <c r="F61" s="44"/>
      <c r="G61" s="23"/>
      <c r="H61" s="23">
        <f t="shared" si="0"/>
        <v>17.57</v>
      </c>
      <c r="I61" s="23">
        <f t="shared" si="1"/>
        <v>0.19146503992215</v>
      </c>
      <c r="J61" s="33">
        <f t="shared" si="2"/>
        <v>3.32385223955251</v>
      </c>
      <c r="K61" s="24">
        <f t="shared" si="3"/>
        <v>1.04348549097863</v>
      </c>
      <c r="L61" s="23">
        <f t="shared" si="4"/>
        <v>16.7623422299825</v>
      </c>
      <c r="M61" s="34">
        <f t="shared" si="5"/>
        <v>37.6561944695351</v>
      </c>
      <c r="N61" s="35">
        <f t="shared" si="6"/>
        <v>37.6561944695351</v>
      </c>
      <c r="O61" s="36"/>
      <c r="P61" s="36"/>
      <c r="Q61" s="37">
        <f t="shared" si="7"/>
        <v>6.53060446068864</v>
      </c>
      <c r="R61">
        <v>18000</v>
      </c>
      <c r="S61" t="s">
        <v>25</v>
      </c>
      <c r="U61" s="28"/>
      <c r="V61" s="28"/>
    </row>
    <row r="62" spans="1:22">
      <c r="A62" s="29"/>
      <c r="B62" s="11">
        <v>52</v>
      </c>
      <c r="C62" s="41" t="s">
        <v>24</v>
      </c>
      <c r="D62" s="42">
        <v>52</v>
      </c>
      <c r="E62" s="43">
        <v>17.35</v>
      </c>
      <c r="F62" s="23"/>
      <c r="G62" s="23"/>
      <c r="H62" s="23">
        <f t="shared" si="0"/>
        <v>17.35</v>
      </c>
      <c r="I62" s="23">
        <f t="shared" si="1"/>
        <v>0.189067640446745</v>
      </c>
      <c r="J62" s="33">
        <f t="shared" si="2"/>
        <v>3.28223314491953</v>
      </c>
      <c r="K62" s="24">
        <f t="shared" si="3"/>
        <v>1.03041965102329</v>
      </c>
      <c r="L62" s="23">
        <f t="shared" si="4"/>
        <v>16.552455190108</v>
      </c>
      <c r="M62" s="34">
        <f t="shared" si="5"/>
        <v>37.1846883350275</v>
      </c>
      <c r="N62" s="35">
        <f t="shared" si="6"/>
        <v>37.1846883350275</v>
      </c>
      <c r="O62" s="36"/>
      <c r="P62" s="36"/>
      <c r="Q62" s="37">
        <f t="shared" si="7"/>
        <v>6.44883252094183</v>
      </c>
      <c r="R62">
        <v>18000</v>
      </c>
      <c r="S62" t="s">
        <v>25</v>
      </c>
      <c r="U62" s="28"/>
      <c r="V62" s="28"/>
    </row>
    <row r="63" spans="1:22">
      <c r="A63" s="29"/>
      <c r="B63" s="11">
        <v>53</v>
      </c>
      <c r="C63" s="41" t="s">
        <v>24</v>
      </c>
      <c r="D63" s="42">
        <v>53</v>
      </c>
      <c r="E63" s="43">
        <v>17.85</v>
      </c>
      <c r="F63" s="23"/>
      <c r="G63" s="23"/>
      <c r="H63" s="23">
        <f t="shared" si="0"/>
        <v>17.85</v>
      </c>
      <c r="I63" s="23">
        <f t="shared" si="1"/>
        <v>0.19451627561812</v>
      </c>
      <c r="J63" s="33">
        <f t="shared" si="2"/>
        <v>3.37682199635813</v>
      </c>
      <c r="K63" s="24">
        <f t="shared" si="3"/>
        <v>1.06011474183088</v>
      </c>
      <c r="L63" s="23">
        <f t="shared" si="4"/>
        <v>17.0294711898229</v>
      </c>
      <c r="M63" s="34">
        <f t="shared" si="5"/>
        <v>38.256293186181</v>
      </c>
      <c r="N63" s="35">
        <f t="shared" si="6"/>
        <v>38.256293186181</v>
      </c>
      <c r="O63" s="36"/>
      <c r="P63" s="36"/>
      <c r="Q63" s="37">
        <f t="shared" si="7"/>
        <v>6.63467783854822</v>
      </c>
      <c r="R63">
        <v>18000</v>
      </c>
      <c r="S63" t="s">
        <v>25</v>
      </c>
      <c r="U63" s="28"/>
      <c r="V63" s="28"/>
    </row>
    <row r="64" spans="1:22">
      <c r="A64" s="29"/>
      <c r="B64" s="11">
        <v>54</v>
      </c>
      <c r="C64" s="41" t="s">
        <v>24</v>
      </c>
      <c r="D64" s="42">
        <v>54</v>
      </c>
      <c r="E64" s="43">
        <v>17.41</v>
      </c>
      <c r="F64" s="23"/>
      <c r="G64" s="23"/>
      <c r="H64" s="23">
        <f t="shared" si="0"/>
        <v>17.41</v>
      </c>
      <c r="I64" s="23">
        <f t="shared" si="1"/>
        <v>0.18972147666731</v>
      </c>
      <c r="J64" s="33">
        <f t="shared" si="2"/>
        <v>3.29358380709216</v>
      </c>
      <c r="K64" s="24">
        <f t="shared" si="3"/>
        <v>1.0339830619202</v>
      </c>
      <c r="L64" s="23">
        <f t="shared" si="4"/>
        <v>16.6096971100738</v>
      </c>
      <c r="M64" s="34">
        <f t="shared" si="5"/>
        <v>37.3132809171659</v>
      </c>
      <c r="N64" s="35">
        <f t="shared" si="6"/>
        <v>37.3132809171659</v>
      </c>
      <c r="O64" s="36"/>
      <c r="P64" s="36"/>
      <c r="Q64" s="37">
        <f t="shared" si="7"/>
        <v>6.4711339590546</v>
      </c>
      <c r="R64">
        <v>18000</v>
      </c>
      <c r="S64" t="s">
        <v>25</v>
      </c>
      <c r="U64" s="28"/>
      <c r="V64" s="28"/>
    </row>
    <row r="65" spans="1:22">
      <c r="A65" s="29"/>
      <c r="B65" s="11">
        <v>55</v>
      </c>
      <c r="C65" s="41" t="s">
        <v>24</v>
      </c>
      <c r="D65" s="42">
        <v>55</v>
      </c>
      <c r="E65" s="43">
        <v>22.09</v>
      </c>
      <c r="F65" s="23"/>
      <c r="G65" s="23"/>
      <c r="H65" s="23">
        <f t="shared" si="0"/>
        <v>22.09</v>
      </c>
      <c r="I65" s="23">
        <f t="shared" si="1"/>
        <v>0.240720701871388</v>
      </c>
      <c r="J65" s="33">
        <f t="shared" si="2"/>
        <v>4.17893545655749</v>
      </c>
      <c r="K65" s="24">
        <f t="shared" si="3"/>
        <v>1.31192911187922</v>
      </c>
      <c r="L65" s="23">
        <f t="shared" si="4"/>
        <v>21.0745668674055</v>
      </c>
      <c r="M65" s="34">
        <f t="shared" si="5"/>
        <v>47.343502323963</v>
      </c>
      <c r="N65" s="35">
        <f t="shared" si="6"/>
        <v>47.343502323963</v>
      </c>
      <c r="O65" s="36"/>
      <c r="P65" s="36"/>
      <c r="Q65" s="37">
        <f t="shared" si="7"/>
        <v>8.21064613185043</v>
      </c>
      <c r="R65">
        <v>18000</v>
      </c>
      <c r="S65" t="s">
        <v>25</v>
      </c>
      <c r="U65" s="28"/>
      <c r="V65" s="28"/>
    </row>
    <row r="66" spans="1:22">
      <c r="A66" s="29"/>
      <c r="B66" s="11">
        <v>56</v>
      </c>
      <c r="C66" s="41" t="s">
        <v>24</v>
      </c>
      <c r="D66" s="42">
        <v>56</v>
      </c>
      <c r="E66" s="43">
        <v>19.1</v>
      </c>
      <c r="F66" s="23"/>
      <c r="G66" s="23"/>
      <c r="H66" s="23">
        <f t="shared" si="0"/>
        <v>19.1</v>
      </c>
      <c r="I66" s="23">
        <f t="shared" si="1"/>
        <v>0.20813786354656</v>
      </c>
      <c r="J66" s="33">
        <f t="shared" si="2"/>
        <v>3.61329412495464</v>
      </c>
      <c r="K66" s="24">
        <f t="shared" si="3"/>
        <v>1.13435246884985</v>
      </c>
      <c r="L66" s="23">
        <f t="shared" si="4"/>
        <v>18.2220111891102</v>
      </c>
      <c r="M66" s="34">
        <f t="shared" si="5"/>
        <v>40.9353053140649</v>
      </c>
      <c r="N66" s="35">
        <f t="shared" si="6"/>
        <v>40.9353053140649</v>
      </c>
      <c r="O66" s="36"/>
      <c r="P66" s="36"/>
      <c r="Q66" s="37">
        <f t="shared" si="7"/>
        <v>7.0992911325642</v>
      </c>
      <c r="R66">
        <v>18000</v>
      </c>
      <c r="S66" t="s">
        <v>25</v>
      </c>
      <c r="U66" s="28"/>
      <c r="V66" s="28"/>
    </row>
    <row r="67" spans="1:22">
      <c r="A67" s="29"/>
      <c r="B67" s="11">
        <v>57</v>
      </c>
      <c r="C67" s="41" t="s">
        <v>24</v>
      </c>
      <c r="D67" s="42">
        <v>57</v>
      </c>
      <c r="E67" s="43">
        <v>18.7</v>
      </c>
      <c r="F67" s="23"/>
      <c r="G67" s="23"/>
      <c r="H67" s="23">
        <f t="shared" si="0"/>
        <v>18.7</v>
      </c>
      <c r="I67" s="23">
        <f t="shared" si="1"/>
        <v>0.203778955409459</v>
      </c>
      <c r="J67" s="33">
        <f t="shared" si="2"/>
        <v>3.53762304380376</v>
      </c>
      <c r="K67" s="24">
        <f t="shared" si="3"/>
        <v>1.11059639620378</v>
      </c>
      <c r="L67" s="23">
        <f t="shared" si="4"/>
        <v>17.8403983893383</v>
      </c>
      <c r="M67" s="34">
        <f t="shared" si="5"/>
        <v>40.078021433142</v>
      </c>
      <c r="N67" s="35">
        <f t="shared" si="6"/>
        <v>40.078021433142</v>
      </c>
      <c r="O67" s="36"/>
      <c r="P67" s="36"/>
      <c r="Q67" s="37">
        <f t="shared" si="7"/>
        <v>6.95061487847909</v>
      </c>
      <c r="R67">
        <v>18000</v>
      </c>
      <c r="S67" t="s">
        <v>25</v>
      </c>
      <c r="U67" s="28"/>
      <c r="V67" s="28"/>
    </row>
    <row r="68" spans="1:22">
      <c r="A68" s="29"/>
      <c r="B68" s="11">
        <v>58</v>
      </c>
      <c r="C68" s="41" t="s">
        <v>24</v>
      </c>
      <c r="D68" s="42">
        <v>58</v>
      </c>
      <c r="E68" s="43">
        <v>28.59</v>
      </c>
      <c r="F68" s="23"/>
      <c r="G68" s="23"/>
      <c r="H68" s="23">
        <f t="shared" si="0"/>
        <v>28.59</v>
      </c>
      <c r="I68" s="23">
        <f t="shared" si="1"/>
        <v>0.311552959099275</v>
      </c>
      <c r="J68" s="33">
        <f t="shared" si="2"/>
        <v>5.40859052525933</v>
      </c>
      <c r="K68" s="24">
        <f t="shared" si="3"/>
        <v>1.69796529237786</v>
      </c>
      <c r="L68" s="23">
        <f t="shared" si="4"/>
        <v>27.2757748636995</v>
      </c>
      <c r="M68" s="34">
        <f t="shared" si="5"/>
        <v>61.2743653889589</v>
      </c>
      <c r="N68" s="35">
        <f t="shared" si="6"/>
        <v>61.2743653889589</v>
      </c>
      <c r="O68" s="36"/>
      <c r="P68" s="36"/>
      <c r="Q68" s="37">
        <f t="shared" si="7"/>
        <v>10.6266352607335</v>
      </c>
      <c r="R68">
        <v>18000</v>
      </c>
      <c r="S68" t="s">
        <v>25</v>
      </c>
      <c r="T68" s="45"/>
      <c r="U68" s="28"/>
      <c r="V68" s="28"/>
    </row>
    <row r="69" spans="1:22">
      <c r="A69" s="29"/>
      <c r="B69" s="11">
        <v>59</v>
      </c>
      <c r="C69" s="41" t="s">
        <v>24</v>
      </c>
      <c r="D69" s="42">
        <v>59</v>
      </c>
      <c r="E69" s="43">
        <v>18.67</v>
      </c>
      <c r="F69" s="23"/>
      <c r="G69" s="23"/>
      <c r="H69" s="23">
        <f t="shared" si="0"/>
        <v>18.67</v>
      </c>
      <c r="I69" s="23">
        <f t="shared" si="1"/>
        <v>0.203452037299177</v>
      </c>
      <c r="J69" s="33">
        <f t="shared" si="2"/>
        <v>3.53194771271744</v>
      </c>
      <c r="K69" s="24">
        <f t="shared" si="3"/>
        <v>1.10881469075532</v>
      </c>
      <c r="L69" s="23">
        <f t="shared" si="4"/>
        <v>17.8117774293554</v>
      </c>
      <c r="M69" s="34">
        <f t="shared" si="5"/>
        <v>40.0137251420728</v>
      </c>
      <c r="N69" s="35">
        <f t="shared" si="6"/>
        <v>40.0137251420728</v>
      </c>
      <c r="O69" s="36"/>
      <c r="P69" s="36"/>
      <c r="Q69" s="37">
        <f t="shared" si="7"/>
        <v>6.93946415942271</v>
      </c>
      <c r="R69">
        <v>18000</v>
      </c>
      <c r="S69" t="s">
        <v>25</v>
      </c>
      <c r="U69" s="28"/>
      <c r="V69" s="28"/>
    </row>
    <row r="70" spans="1:22">
      <c r="A70" s="29"/>
      <c r="B70" s="11">
        <v>60</v>
      </c>
      <c r="C70" s="41" t="s">
        <v>24</v>
      </c>
      <c r="D70" s="42">
        <v>60</v>
      </c>
      <c r="E70" s="43">
        <v>18.11</v>
      </c>
      <c r="F70" s="23"/>
      <c r="G70" s="23"/>
      <c r="H70" s="23">
        <f t="shared" si="0"/>
        <v>18.11</v>
      </c>
      <c r="I70" s="23">
        <f t="shared" si="1"/>
        <v>0.197349565907236</v>
      </c>
      <c r="J70" s="33">
        <f t="shared" si="2"/>
        <v>3.42600819910621</v>
      </c>
      <c r="K70" s="24">
        <f t="shared" si="3"/>
        <v>1.07555618905083</v>
      </c>
      <c r="L70" s="23">
        <f t="shared" si="4"/>
        <v>17.2775195096747</v>
      </c>
      <c r="M70" s="34">
        <f t="shared" si="5"/>
        <v>38.8135277087809</v>
      </c>
      <c r="N70" s="35">
        <f t="shared" si="6"/>
        <v>38.8135277087809</v>
      </c>
      <c r="O70" s="36"/>
      <c r="P70" s="36"/>
      <c r="Q70" s="37">
        <f t="shared" si="7"/>
        <v>6.73131740370355</v>
      </c>
      <c r="R70">
        <v>18000</v>
      </c>
      <c r="S70" t="s">
        <v>25</v>
      </c>
      <c r="U70" s="28"/>
      <c r="V70" s="28"/>
    </row>
    <row r="71" spans="1:22">
      <c r="A71" s="29"/>
      <c r="B71" s="11">
        <v>61</v>
      </c>
      <c r="C71" s="41" t="s">
        <v>24</v>
      </c>
      <c r="D71" s="42">
        <v>61</v>
      </c>
      <c r="E71" s="43">
        <v>21.23</v>
      </c>
      <c r="F71" s="23"/>
      <c r="G71" s="23"/>
      <c r="H71" s="23">
        <f t="shared" si="0"/>
        <v>21.23</v>
      </c>
      <c r="I71" s="23">
        <f t="shared" si="1"/>
        <v>0.231349049376622</v>
      </c>
      <c r="J71" s="33">
        <f t="shared" si="2"/>
        <v>4.01624263208309</v>
      </c>
      <c r="K71" s="24">
        <f t="shared" si="3"/>
        <v>1.26085355569017</v>
      </c>
      <c r="L71" s="23">
        <f t="shared" si="4"/>
        <v>20.2540993478958</v>
      </c>
      <c r="M71" s="34">
        <f t="shared" si="5"/>
        <v>45.5003419799789</v>
      </c>
      <c r="N71" s="35">
        <f t="shared" si="6"/>
        <v>45.5003419799789</v>
      </c>
      <c r="O71" s="36"/>
      <c r="P71" s="36"/>
      <c r="Q71" s="37">
        <f t="shared" si="7"/>
        <v>7.89099218556744</v>
      </c>
      <c r="R71">
        <v>18000</v>
      </c>
      <c r="S71" t="s">
        <v>25</v>
      </c>
      <c r="U71" s="28"/>
      <c r="V71" s="28"/>
    </row>
    <row r="72" spans="1:22">
      <c r="A72" s="29"/>
      <c r="B72" s="11">
        <v>62</v>
      </c>
      <c r="C72" s="41" t="s">
        <v>24</v>
      </c>
      <c r="D72" s="42">
        <v>62</v>
      </c>
      <c r="E72" s="43">
        <v>21.2</v>
      </c>
      <c r="F72" s="23"/>
      <c r="G72" s="23"/>
      <c r="H72" s="23">
        <f t="shared" si="0"/>
        <v>21.2</v>
      </c>
      <c r="I72" s="23">
        <f t="shared" si="1"/>
        <v>0.231022131266339</v>
      </c>
      <c r="J72" s="33">
        <f t="shared" si="2"/>
        <v>4.01056730099677</v>
      </c>
      <c r="K72" s="24">
        <f t="shared" si="3"/>
        <v>1.25907185024172</v>
      </c>
      <c r="L72" s="23">
        <f t="shared" si="4"/>
        <v>20.2254783879129</v>
      </c>
      <c r="M72" s="34">
        <f t="shared" si="5"/>
        <v>45.4360456889097</v>
      </c>
      <c r="N72" s="35">
        <f t="shared" si="6"/>
        <v>45.4360456889097</v>
      </c>
      <c r="O72" s="36"/>
      <c r="P72" s="36"/>
      <c r="Q72" s="37">
        <f t="shared" si="7"/>
        <v>7.87984146651105</v>
      </c>
      <c r="R72">
        <v>18000</v>
      </c>
      <c r="S72" t="s">
        <v>25</v>
      </c>
      <c r="U72" s="28"/>
      <c r="V72" s="28"/>
    </row>
    <row r="73" spans="1:22">
      <c r="A73" s="29"/>
      <c r="B73" s="11">
        <v>63</v>
      </c>
      <c r="C73" s="41" t="s">
        <v>24</v>
      </c>
      <c r="D73" s="42">
        <v>63</v>
      </c>
      <c r="E73" s="43">
        <v>25.47</v>
      </c>
      <c r="F73" s="23"/>
      <c r="G73" s="23"/>
      <c r="H73" s="23">
        <f t="shared" si="0"/>
        <v>25.47</v>
      </c>
      <c r="I73" s="23">
        <f t="shared" si="1"/>
        <v>0.277553475629889</v>
      </c>
      <c r="J73" s="33">
        <f t="shared" si="2"/>
        <v>4.81835609228244</v>
      </c>
      <c r="K73" s="24">
        <f t="shared" si="3"/>
        <v>1.51266792573852</v>
      </c>
      <c r="L73" s="23">
        <f t="shared" si="4"/>
        <v>24.2991950254784</v>
      </c>
      <c r="M73" s="34">
        <f t="shared" si="5"/>
        <v>54.5875511177608</v>
      </c>
      <c r="N73" s="35">
        <f t="shared" si="6"/>
        <v>54.5875511177608</v>
      </c>
      <c r="O73" s="36"/>
      <c r="P73" s="36"/>
      <c r="Q73" s="37">
        <f t="shared" si="7"/>
        <v>9.46696047886965</v>
      </c>
      <c r="R73">
        <v>18000</v>
      </c>
      <c r="S73" t="s">
        <v>25</v>
      </c>
      <c r="U73" s="28"/>
      <c r="V73" s="28"/>
    </row>
    <row r="74" spans="1:22">
      <c r="A74" s="29"/>
      <c r="B74" s="11">
        <v>64</v>
      </c>
      <c r="C74" s="41" t="s">
        <v>24</v>
      </c>
      <c r="D74" s="42">
        <v>64</v>
      </c>
      <c r="E74" s="43">
        <v>23.18</v>
      </c>
      <c r="F74" s="23"/>
      <c r="G74" s="23"/>
      <c r="H74" s="23">
        <f t="shared" si="0"/>
        <v>23.18</v>
      </c>
      <c r="I74" s="23">
        <f t="shared" si="1"/>
        <v>0.252598726544988</v>
      </c>
      <c r="J74" s="33">
        <f t="shared" si="2"/>
        <v>4.38513915269364</v>
      </c>
      <c r="K74" s="24">
        <f t="shared" si="3"/>
        <v>1.37666440983977</v>
      </c>
      <c r="L74" s="23">
        <f t="shared" si="4"/>
        <v>22.114461746784</v>
      </c>
      <c r="M74" s="34">
        <f t="shared" si="5"/>
        <v>49.6796008994777</v>
      </c>
      <c r="N74" s="35">
        <f t="shared" si="6"/>
        <v>49.6796008994777</v>
      </c>
      <c r="O74" s="36"/>
      <c r="P74" s="36"/>
      <c r="Q74" s="37">
        <f t="shared" si="7"/>
        <v>8.61578892423237</v>
      </c>
      <c r="R74">
        <v>18000</v>
      </c>
      <c r="S74" t="s">
        <v>25</v>
      </c>
      <c r="U74" s="28"/>
      <c r="V74" s="28"/>
    </row>
    <row r="75" spans="1:22">
      <c r="A75" s="29"/>
      <c r="B75" s="11">
        <v>65</v>
      </c>
      <c r="C75" s="41" t="s">
        <v>24</v>
      </c>
      <c r="D75" s="42">
        <v>65</v>
      </c>
      <c r="E75" s="43">
        <v>25.8</v>
      </c>
      <c r="F75" s="23"/>
      <c r="G75" s="23"/>
      <c r="H75" s="23">
        <f t="shared" si="0"/>
        <v>25.8</v>
      </c>
      <c r="I75" s="23">
        <f t="shared" si="1"/>
        <v>0.281149574842998</v>
      </c>
      <c r="J75" s="33">
        <f t="shared" si="2"/>
        <v>4.88078473423192</v>
      </c>
      <c r="K75" s="24">
        <f t="shared" si="3"/>
        <v>1.53226668567152</v>
      </c>
      <c r="L75" s="23">
        <f t="shared" si="4"/>
        <v>24.6140255852902</v>
      </c>
      <c r="M75" s="34">
        <f t="shared" si="5"/>
        <v>55.2948103195222</v>
      </c>
      <c r="N75" s="35">
        <f t="shared" si="6"/>
        <v>55.2948103195222</v>
      </c>
      <c r="O75" s="36"/>
      <c r="P75" s="36"/>
      <c r="Q75" s="37">
        <f t="shared" si="7"/>
        <v>9.58961838848987</v>
      </c>
      <c r="R75">
        <v>18000</v>
      </c>
      <c r="S75" t="s">
        <v>25</v>
      </c>
      <c r="U75" s="28"/>
      <c r="V75" s="28"/>
    </row>
    <row r="76" spans="1:22">
      <c r="A76" s="29"/>
      <c r="B76" s="11">
        <v>66</v>
      </c>
      <c r="C76" s="41" t="s">
        <v>24</v>
      </c>
      <c r="D76" s="42">
        <v>66</v>
      </c>
      <c r="E76" s="43">
        <v>18.23</v>
      </c>
      <c r="F76" s="23"/>
      <c r="G76" s="23"/>
      <c r="H76" s="23">
        <f t="shared" ref="H76:H135" si="8">E76+G76</f>
        <v>18.23</v>
      </c>
      <c r="I76" s="23">
        <f t="shared" ref="I76:I139" si="9">H76/9176.61*100</f>
        <v>0.198657238348366</v>
      </c>
      <c r="J76" s="33">
        <f t="shared" ref="J76:J139" si="10">1736.01*I76/100</f>
        <v>3.44870952345147</v>
      </c>
      <c r="K76" s="24">
        <f t="shared" ref="K76:K99" si="11">E76/1683.78*100</f>
        <v>1.08268301084465</v>
      </c>
      <c r="L76" s="23">
        <f t="shared" ref="L76:L99" si="12">1606.38*K76/100</f>
        <v>17.3920033496062</v>
      </c>
      <c r="M76" s="34">
        <f t="shared" ref="M76:M139" si="13">E76+J76+L76</f>
        <v>39.0707128730577</v>
      </c>
      <c r="N76" s="35">
        <f t="shared" ref="N76:N139" si="14">E76+G76+J76+L76</f>
        <v>39.0707128730577</v>
      </c>
      <c r="O76" s="36"/>
      <c r="P76" s="36"/>
      <c r="Q76" s="37">
        <f t="shared" ref="Q76:Q139" si="15">3410.86*I76/100</f>
        <v>6.77592027992908</v>
      </c>
      <c r="R76">
        <v>18000</v>
      </c>
      <c r="S76" t="s">
        <v>25</v>
      </c>
      <c r="U76" s="28"/>
      <c r="V76" s="28"/>
    </row>
    <row r="77" spans="1:22">
      <c r="A77" s="29"/>
      <c r="B77" s="11">
        <v>67</v>
      </c>
      <c r="C77" s="41" t="s">
        <v>24</v>
      </c>
      <c r="D77" s="42">
        <v>67</v>
      </c>
      <c r="E77" s="43">
        <v>19.49</v>
      </c>
      <c r="F77" s="23"/>
      <c r="G77" s="23"/>
      <c r="H77" s="23">
        <f t="shared" si="8"/>
        <v>19.49</v>
      </c>
      <c r="I77" s="23">
        <f t="shared" si="9"/>
        <v>0.212387798980233</v>
      </c>
      <c r="J77" s="33">
        <f t="shared" si="10"/>
        <v>3.68707342907675</v>
      </c>
      <c r="K77" s="24">
        <f t="shared" si="11"/>
        <v>1.15751463967977</v>
      </c>
      <c r="L77" s="23">
        <f t="shared" si="12"/>
        <v>18.5940836688879</v>
      </c>
      <c r="M77" s="34">
        <f t="shared" si="13"/>
        <v>41.7711570979646</v>
      </c>
      <c r="N77" s="35">
        <f t="shared" si="14"/>
        <v>41.7711570979646</v>
      </c>
      <c r="O77" s="36"/>
      <c r="P77" s="36"/>
      <c r="Q77" s="37">
        <f t="shared" si="15"/>
        <v>7.24425048029719</v>
      </c>
      <c r="R77">
        <v>18000</v>
      </c>
      <c r="S77" t="s">
        <v>25</v>
      </c>
      <c r="U77" s="28"/>
      <c r="V77" s="28"/>
    </row>
    <row r="78" spans="1:22">
      <c r="A78" s="29"/>
      <c r="B78" s="11">
        <v>68</v>
      </c>
      <c r="C78" s="41" t="s">
        <v>24</v>
      </c>
      <c r="D78" s="42">
        <v>68</v>
      </c>
      <c r="E78" s="43">
        <v>17.52</v>
      </c>
      <c r="F78" s="23"/>
      <c r="G78" s="23"/>
      <c r="H78" s="23">
        <f t="shared" si="8"/>
        <v>17.52</v>
      </c>
      <c r="I78" s="23">
        <f t="shared" si="9"/>
        <v>0.190920176405012</v>
      </c>
      <c r="J78" s="33">
        <f t="shared" si="10"/>
        <v>3.31439335440865</v>
      </c>
      <c r="K78" s="24">
        <f t="shared" si="11"/>
        <v>1.04051598189787</v>
      </c>
      <c r="L78" s="23">
        <f t="shared" si="12"/>
        <v>16.714640630011</v>
      </c>
      <c r="M78" s="34">
        <f t="shared" si="13"/>
        <v>37.5490339844197</v>
      </c>
      <c r="N78" s="35">
        <f t="shared" si="14"/>
        <v>37.5490339844197</v>
      </c>
      <c r="O78" s="36"/>
      <c r="P78" s="36"/>
      <c r="Q78" s="37">
        <f t="shared" si="15"/>
        <v>6.512019928928</v>
      </c>
      <c r="R78">
        <v>18000</v>
      </c>
      <c r="S78" t="s">
        <v>25</v>
      </c>
      <c r="U78" s="28"/>
      <c r="V78" s="28"/>
    </row>
    <row r="79" spans="1:22">
      <c r="A79" s="29"/>
      <c r="B79" s="11">
        <v>69</v>
      </c>
      <c r="C79" s="41" t="s">
        <v>24</v>
      </c>
      <c r="D79" s="42">
        <v>69</v>
      </c>
      <c r="E79" s="43">
        <v>17.81</v>
      </c>
      <c r="F79" s="23"/>
      <c r="G79" s="23"/>
      <c r="H79" s="23">
        <f t="shared" si="8"/>
        <v>17.81</v>
      </c>
      <c r="I79" s="23">
        <f t="shared" si="9"/>
        <v>0.19408038480441</v>
      </c>
      <c r="J79" s="33">
        <f t="shared" si="10"/>
        <v>3.36925488824304</v>
      </c>
      <c r="K79" s="24">
        <f t="shared" si="11"/>
        <v>1.05773913456627</v>
      </c>
      <c r="L79" s="23">
        <f t="shared" si="12"/>
        <v>16.9913099098457</v>
      </c>
      <c r="M79" s="34">
        <f t="shared" si="13"/>
        <v>38.1705647980887</v>
      </c>
      <c r="N79" s="35">
        <f t="shared" si="14"/>
        <v>38.1705647980887</v>
      </c>
      <c r="O79" s="36"/>
      <c r="P79" s="36"/>
      <c r="Q79" s="37">
        <f t="shared" si="15"/>
        <v>6.61981021313971</v>
      </c>
      <c r="R79">
        <v>18000</v>
      </c>
      <c r="S79" t="s">
        <v>25</v>
      </c>
      <c r="U79" s="28"/>
      <c r="V79" s="28"/>
    </row>
    <row r="80" spans="1:22">
      <c r="A80" s="29"/>
      <c r="B80" s="11">
        <v>70</v>
      </c>
      <c r="C80" s="41" t="s">
        <v>24</v>
      </c>
      <c r="D80" s="42">
        <v>70</v>
      </c>
      <c r="E80" s="43">
        <v>18.01</v>
      </c>
      <c r="F80" s="23"/>
      <c r="G80" s="23"/>
      <c r="H80" s="23">
        <f t="shared" si="8"/>
        <v>18.01</v>
      </c>
      <c r="I80" s="23">
        <f t="shared" si="9"/>
        <v>0.196259838872961</v>
      </c>
      <c r="J80" s="33">
        <f t="shared" si="10"/>
        <v>3.40709042881849</v>
      </c>
      <c r="K80" s="24">
        <f t="shared" si="11"/>
        <v>1.06961717088931</v>
      </c>
      <c r="L80" s="23">
        <f t="shared" si="12"/>
        <v>17.1821163097317</v>
      </c>
      <c r="M80" s="34">
        <f t="shared" si="13"/>
        <v>38.5992067385502</v>
      </c>
      <c r="N80" s="35">
        <f t="shared" si="14"/>
        <v>38.5992067385502</v>
      </c>
      <c r="O80" s="36"/>
      <c r="P80" s="36"/>
      <c r="Q80" s="37">
        <f t="shared" si="15"/>
        <v>6.69414834018227</v>
      </c>
      <c r="R80">
        <v>18000</v>
      </c>
      <c r="S80" t="s">
        <v>25</v>
      </c>
      <c r="U80" s="28"/>
      <c r="V80" s="28"/>
    </row>
    <row r="81" spans="1:22">
      <c r="A81" s="29"/>
      <c r="B81" s="11">
        <v>71</v>
      </c>
      <c r="C81" s="41" t="s">
        <v>24</v>
      </c>
      <c r="D81" s="42">
        <v>71</v>
      </c>
      <c r="E81" s="43">
        <v>16.27</v>
      </c>
      <c r="F81" s="23"/>
      <c r="G81" s="23"/>
      <c r="H81" s="23">
        <f t="shared" si="8"/>
        <v>16.27</v>
      </c>
      <c r="I81" s="23">
        <f t="shared" si="9"/>
        <v>0.177298588476572</v>
      </c>
      <c r="J81" s="33">
        <f t="shared" si="10"/>
        <v>3.07792122581215</v>
      </c>
      <c r="K81" s="24">
        <f t="shared" si="11"/>
        <v>0.966278254878903</v>
      </c>
      <c r="L81" s="23">
        <f t="shared" si="12"/>
        <v>15.5221006307237</v>
      </c>
      <c r="M81" s="34">
        <f t="shared" si="13"/>
        <v>34.8700218565359</v>
      </c>
      <c r="N81" s="35">
        <f t="shared" si="14"/>
        <v>34.8700218565359</v>
      </c>
      <c r="O81" s="36"/>
      <c r="P81" s="36"/>
      <c r="Q81" s="37">
        <f t="shared" si="15"/>
        <v>6.04740663491202</v>
      </c>
      <c r="R81">
        <v>18000</v>
      </c>
      <c r="S81" t="s">
        <v>25</v>
      </c>
      <c r="U81" s="28"/>
      <c r="V81" s="28"/>
    </row>
    <row r="82" spans="1:22">
      <c r="A82" s="29"/>
      <c r="B82" s="11">
        <v>72</v>
      </c>
      <c r="C82" s="41" t="s">
        <v>24</v>
      </c>
      <c r="D82" s="42">
        <v>72</v>
      </c>
      <c r="E82" s="43">
        <v>18.94</v>
      </c>
      <c r="F82" s="23"/>
      <c r="G82" s="23"/>
      <c r="H82" s="23">
        <f t="shared" si="8"/>
        <v>18.94</v>
      </c>
      <c r="I82" s="23">
        <f t="shared" si="9"/>
        <v>0.20639430029172</v>
      </c>
      <c r="J82" s="33">
        <f t="shared" si="10"/>
        <v>3.58302569249429</v>
      </c>
      <c r="K82" s="24">
        <f t="shared" si="11"/>
        <v>1.12485003979142</v>
      </c>
      <c r="L82" s="23">
        <f t="shared" si="12"/>
        <v>18.0693660692014</v>
      </c>
      <c r="M82" s="34">
        <f t="shared" si="13"/>
        <v>40.5923917616957</v>
      </c>
      <c r="N82" s="35">
        <f t="shared" si="14"/>
        <v>40.5923917616957</v>
      </c>
      <c r="O82" s="36"/>
      <c r="P82" s="36"/>
      <c r="Q82" s="37">
        <f t="shared" si="15"/>
        <v>7.03982063093016</v>
      </c>
      <c r="R82">
        <v>18000</v>
      </c>
      <c r="S82" t="s">
        <v>25</v>
      </c>
      <c r="U82" s="28"/>
      <c r="V82" s="28"/>
    </row>
    <row r="83" spans="1:22">
      <c r="A83" s="29"/>
      <c r="B83" s="11">
        <v>73</v>
      </c>
      <c r="C83" s="41" t="s">
        <v>24</v>
      </c>
      <c r="D83" s="42">
        <v>73</v>
      </c>
      <c r="E83" s="43">
        <v>16.14</v>
      </c>
      <c r="F83" s="23"/>
      <c r="G83" s="23"/>
      <c r="H83" s="23">
        <f t="shared" si="8"/>
        <v>16.14</v>
      </c>
      <c r="I83" s="23">
        <f t="shared" si="9"/>
        <v>0.175881943332015</v>
      </c>
      <c r="J83" s="33">
        <f t="shared" si="10"/>
        <v>3.05332812443811</v>
      </c>
      <c r="K83" s="24">
        <f t="shared" si="11"/>
        <v>0.958557531268931</v>
      </c>
      <c r="L83" s="23">
        <f t="shared" si="12"/>
        <v>15.3980764707979</v>
      </c>
      <c r="M83" s="34">
        <f t="shared" si="13"/>
        <v>34.591404595236</v>
      </c>
      <c r="N83" s="35">
        <f t="shared" si="14"/>
        <v>34.591404595236</v>
      </c>
      <c r="O83" s="36"/>
      <c r="P83" s="36"/>
      <c r="Q83" s="37">
        <f t="shared" si="15"/>
        <v>5.99908685233436</v>
      </c>
      <c r="R83">
        <v>18000</v>
      </c>
      <c r="S83" t="s">
        <v>25</v>
      </c>
      <c r="U83" s="28"/>
      <c r="V83" s="28"/>
    </row>
    <row r="84" spans="1:22">
      <c r="A84" s="29"/>
      <c r="B84" s="11">
        <v>74</v>
      </c>
      <c r="C84" s="41" t="s">
        <v>24</v>
      </c>
      <c r="D84" s="42">
        <v>74</v>
      </c>
      <c r="E84" s="43">
        <v>19.53</v>
      </c>
      <c r="F84" s="23"/>
      <c r="G84" s="23"/>
      <c r="H84" s="23">
        <f t="shared" si="8"/>
        <v>19.53</v>
      </c>
      <c r="I84" s="23">
        <f t="shared" si="9"/>
        <v>0.212823689793944</v>
      </c>
      <c r="J84" s="33">
        <f t="shared" si="10"/>
        <v>3.69464053719184</v>
      </c>
      <c r="K84" s="24">
        <f t="shared" si="11"/>
        <v>1.15989024694438</v>
      </c>
      <c r="L84" s="23">
        <f t="shared" si="12"/>
        <v>18.6322449488651</v>
      </c>
      <c r="M84" s="34">
        <f t="shared" si="13"/>
        <v>41.8568854860569</v>
      </c>
      <c r="N84" s="35">
        <f t="shared" si="14"/>
        <v>41.8568854860569</v>
      </c>
      <c r="O84" s="36"/>
      <c r="P84" s="36"/>
      <c r="Q84" s="37">
        <f t="shared" si="15"/>
        <v>7.2591181057057</v>
      </c>
      <c r="R84">
        <v>18000</v>
      </c>
      <c r="S84" t="s">
        <v>25</v>
      </c>
      <c r="U84" s="28"/>
      <c r="V84" s="28"/>
    </row>
    <row r="85" spans="1:22">
      <c r="A85" s="29"/>
      <c r="B85" s="11">
        <v>75</v>
      </c>
      <c r="C85" s="41" t="s">
        <v>24</v>
      </c>
      <c r="D85" s="42">
        <v>75</v>
      </c>
      <c r="E85" s="43">
        <v>21.46</v>
      </c>
      <c r="F85" s="23"/>
      <c r="G85" s="23"/>
      <c r="H85" s="23">
        <f t="shared" si="8"/>
        <v>21.46</v>
      </c>
      <c r="I85" s="23">
        <f t="shared" si="9"/>
        <v>0.233855421555455</v>
      </c>
      <c r="J85" s="33">
        <f t="shared" si="10"/>
        <v>4.05975350374485</v>
      </c>
      <c r="K85" s="24">
        <f t="shared" si="11"/>
        <v>1.27451329746166</v>
      </c>
      <c r="L85" s="23">
        <f t="shared" si="12"/>
        <v>20.4735267077647</v>
      </c>
      <c r="M85" s="34">
        <f t="shared" si="13"/>
        <v>45.9932802115095</v>
      </c>
      <c r="N85" s="35">
        <f t="shared" si="14"/>
        <v>45.9932802115095</v>
      </c>
      <c r="O85" s="36"/>
      <c r="P85" s="36"/>
      <c r="Q85" s="37">
        <f t="shared" si="15"/>
        <v>7.97648103166638</v>
      </c>
      <c r="R85">
        <v>18000</v>
      </c>
      <c r="S85" t="s">
        <v>25</v>
      </c>
      <c r="U85" s="28"/>
      <c r="V85" s="28"/>
    </row>
    <row r="86" spans="1:22">
      <c r="A86" s="29"/>
      <c r="B86" s="11">
        <v>76</v>
      </c>
      <c r="C86" s="41" t="s">
        <v>24</v>
      </c>
      <c r="D86" s="42">
        <v>76</v>
      </c>
      <c r="E86" s="43">
        <v>18.55</v>
      </c>
      <c r="F86" s="23"/>
      <c r="G86" s="23"/>
      <c r="H86" s="23">
        <f t="shared" si="8"/>
        <v>18.55</v>
      </c>
      <c r="I86" s="23">
        <f t="shared" si="9"/>
        <v>0.202144364858047</v>
      </c>
      <c r="J86" s="33">
        <f t="shared" si="10"/>
        <v>3.50924638837218</v>
      </c>
      <c r="K86" s="24">
        <f t="shared" si="11"/>
        <v>1.1016878689615</v>
      </c>
      <c r="L86" s="23">
        <f t="shared" si="12"/>
        <v>17.6972935894238</v>
      </c>
      <c r="M86" s="34">
        <f t="shared" si="13"/>
        <v>39.756539977796</v>
      </c>
      <c r="N86" s="35">
        <f t="shared" si="14"/>
        <v>39.756539977796</v>
      </c>
      <c r="O86" s="36"/>
      <c r="P86" s="36"/>
      <c r="Q86" s="37">
        <f t="shared" si="15"/>
        <v>6.89486128319717</v>
      </c>
      <c r="R86">
        <v>18000</v>
      </c>
      <c r="S86" t="s">
        <v>25</v>
      </c>
      <c r="U86" s="28"/>
      <c r="V86" s="28"/>
    </row>
    <row r="87" spans="1:22">
      <c r="A87" s="29"/>
      <c r="B87" s="11">
        <v>77</v>
      </c>
      <c r="C87" s="41" t="s">
        <v>24</v>
      </c>
      <c r="D87" s="42">
        <v>77</v>
      </c>
      <c r="E87" s="43">
        <v>16.3</v>
      </c>
      <c r="F87" s="23"/>
      <c r="G87" s="23"/>
      <c r="H87" s="23">
        <f t="shared" si="8"/>
        <v>16.3</v>
      </c>
      <c r="I87" s="23">
        <f t="shared" si="9"/>
        <v>0.177625506586855</v>
      </c>
      <c r="J87" s="33">
        <f t="shared" si="10"/>
        <v>3.08359655689846</v>
      </c>
      <c r="K87" s="24">
        <f t="shared" si="11"/>
        <v>0.968059960327359</v>
      </c>
      <c r="L87" s="23">
        <f t="shared" si="12"/>
        <v>15.5507215907066</v>
      </c>
      <c r="M87" s="34">
        <f t="shared" si="13"/>
        <v>34.9343181476051</v>
      </c>
      <c r="N87" s="35">
        <f t="shared" si="14"/>
        <v>34.9343181476051</v>
      </c>
      <c r="O87" s="36"/>
      <c r="P87" s="36"/>
      <c r="Q87" s="37">
        <f t="shared" si="15"/>
        <v>6.05855735396841</v>
      </c>
      <c r="R87">
        <v>18000</v>
      </c>
      <c r="S87" t="s">
        <v>25</v>
      </c>
      <c r="U87" s="28"/>
      <c r="V87" s="28"/>
    </row>
    <row r="88" spans="1:22">
      <c r="A88" s="29"/>
      <c r="B88" s="11">
        <v>78</v>
      </c>
      <c r="C88" s="41" t="s">
        <v>24</v>
      </c>
      <c r="D88" s="42">
        <v>78</v>
      </c>
      <c r="E88" s="43">
        <v>17.63</v>
      </c>
      <c r="F88" s="23"/>
      <c r="G88" s="23"/>
      <c r="H88" s="23">
        <f t="shared" si="8"/>
        <v>17.63</v>
      </c>
      <c r="I88" s="23">
        <f t="shared" si="9"/>
        <v>0.192118876142715</v>
      </c>
      <c r="J88" s="33">
        <f t="shared" si="10"/>
        <v>3.33520290172515</v>
      </c>
      <c r="K88" s="24">
        <f t="shared" si="11"/>
        <v>1.04704890187554</v>
      </c>
      <c r="L88" s="23">
        <f t="shared" si="12"/>
        <v>16.8195841499483</v>
      </c>
      <c r="M88" s="34">
        <f t="shared" si="13"/>
        <v>37.7847870516735</v>
      </c>
      <c r="N88" s="35">
        <f t="shared" si="14"/>
        <v>37.7847870516735</v>
      </c>
      <c r="O88" s="36"/>
      <c r="P88" s="36"/>
      <c r="Q88" s="37">
        <f t="shared" si="15"/>
        <v>6.55290589880141</v>
      </c>
      <c r="R88">
        <v>18000</v>
      </c>
      <c r="S88" t="s">
        <v>25</v>
      </c>
      <c r="U88" s="28"/>
      <c r="V88" s="28"/>
    </row>
    <row r="89" spans="1:22">
      <c r="A89" s="29"/>
      <c r="B89" s="11">
        <v>79</v>
      </c>
      <c r="C89" s="30" t="s">
        <v>26</v>
      </c>
      <c r="D89" s="39">
        <v>1</v>
      </c>
      <c r="E89" s="43">
        <v>20.82</v>
      </c>
      <c r="F89" s="23"/>
      <c r="G89" s="23"/>
      <c r="H89" s="23">
        <f t="shared" si="8"/>
        <v>20.82</v>
      </c>
      <c r="I89" s="23">
        <f t="shared" si="9"/>
        <v>0.226881168536093</v>
      </c>
      <c r="J89" s="33">
        <f t="shared" si="10"/>
        <v>3.93867977390343</v>
      </c>
      <c r="K89" s="24">
        <f t="shared" si="11"/>
        <v>1.23650358122795</v>
      </c>
      <c r="L89" s="23">
        <f t="shared" si="12"/>
        <v>19.8629462281296</v>
      </c>
      <c r="M89" s="34">
        <f t="shared" si="13"/>
        <v>44.621626002033</v>
      </c>
      <c r="N89" s="35">
        <f t="shared" si="14"/>
        <v>44.621626002033</v>
      </c>
      <c r="O89" s="36"/>
      <c r="P89" s="36"/>
      <c r="Q89" s="37">
        <f t="shared" si="15"/>
        <v>7.73859902513019</v>
      </c>
      <c r="R89">
        <v>22000</v>
      </c>
      <c r="S89" t="s">
        <v>25</v>
      </c>
      <c r="U89" s="28"/>
      <c r="V89" s="28"/>
    </row>
    <row r="90" spans="1:22">
      <c r="A90" s="29"/>
      <c r="B90" s="11">
        <v>80</v>
      </c>
      <c r="C90" s="30" t="s">
        <v>26</v>
      </c>
      <c r="D90" s="39">
        <v>2</v>
      </c>
      <c r="E90" s="43">
        <v>21.25</v>
      </c>
      <c r="F90" s="23"/>
      <c r="G90" s="23"/>
      <c r="H90" s="23">
        <f t="shared" si="8"/>
        <v>21.25</v>
      </c>
      <c r="I90" s="23">
        <f t="shared" si="9"/>
        <v>0.231566994783477</v>
      </c>
      <c r="J90" s="33">
        <f t="shared" si="10"/>
        <v>4.02002618614063</v>
      </c>
      <c r="K90" s="24">
        <f t="shared" si="11"/>
        <v>1.26204135932248</v>
      </c>
      <c r="L90" s="23">
        <f t="shared" si="12"/>
        <v>20.2731799878844</v>
      </c>
      <c r="M90" s="34">
        <f t="shared" si="13"/>
        <v>45.543206174025</v>
      </c>
      <c r="N90" s="35">
        <f t="shared" si="14"/>
        <v>45.543206174025</v>
      </c>
      <c r="O90" s="36"/>
      <c r="P90" s="36"/>
      <c r="Q90" s="37">
        <f t="shared" si="15"/>
        <v>7.89842599827169</v>
      </c>
      <c r="R90">
        <v>22000</v>
      </c>
      <c r="S90" t="s">
        <v>25</v>
      </c>
      <c r="U90" s="28"/>
      <c r="V90" s="28"/>
    </row>
    <row r="91" spans="1:22">
      <c r="A91" s="29"/>
      <c r="B91" s="11">
        <v>81</v>
      </c>
      <c r="C91" s="30" t="s">
        <v>26</v>
      </c>
      <c r="D91" s="39">
        <v>3</v>
      </c>
      <c r="E91" s="43">
        <v>21.56</v>
      </c>
      <c r="F91" s="23"/>
      <c r="G91" s="23"/>
      <c r="H91" s="23">
        <f t="shared" si="8"/>
        <v>21.56</v>
      </c>
      <c r="I91" s="23">
        <f t="shared" si="9"/>
        <v>0.23494514858973</v>
      </c>
      <c r="J91" s="33">
        <f t="shared" si="10"/>
        <v>4.07867127403257</v>
      </c>
      <c r="K91" s="24">
        <f t="shared" si="11"/>
        <v>1.28045231562318</v>
      </c>
      <c r="L91" s="23">
        <f t="shared" si="12"/>
        <v>20.5689299077077</v>
      </c>
      <c r="M91" s="34">
        <f t="shared" si="13"/>
        <v>46.2076011817402</v>
      </c>
      <c r="N91" s="35">
        <f t="shared" si="14"/>
        <v>46.2076011817402</v>
      </c>
      <c r="O91" s="36"/>
      <c r="P91" s="36"/>
      <c r="Q91" s="37">
        <f t="shared" si="15"/>
        <v>8.01365009518766</v>
      </c>
      <c r="R91">
        <v>22000</v>
      </c>
      <c r="S91" t="s">
        <v>25</v>
      </c>
      <c r="U91" s="28"/>
      <c r="V91" s="28"/>
    </row>
    <row r="92" spans="1:22">
      <c r="A92" s="29"/>
      <c r="B92" s="11">
        <v>82</v>
      </c>
      <c r="C92" s="30" t="s">
        <v>26</v>
      </c>
      <c r="D92" s="39">
        <v>4</v>
      </c>
      <c r="E92" s="43">
        <v>21.46</v>
      </c>
      <c r="F92" s="23"/>
      <c r="G92" s="23"/>
      <c r="H92" s="23">
        <f t="shared" si="8"/>
        <v>21.46</v>
      </c>
      <c r="I92" s="23">
        <f t="shared" si="9"/>
        <v>0.233855421555455</v>
      </c>
      <c r="J92" s="33">
        <f t="shared" si="10"/>
        <v>4.05975350374485</v>
      </c>
      <c r="K92" s="24">
        <f t="shared" si="11"/>
        <v>1.27451329746166</v>
      </c>
      <c r="L92" s="23">
        <f t="shared" si="12"/>
        <v>20.4735267077647</v>
      </c>
      <c r="M92" s="34">
        <f t="shared" si="13"/>
        <v>45.9932802115095</v>
      </c>
      <c r="N92" s="35">
        <f t="shared" si="14"/>
        <v>45.9932802115095</v>
      </c>
      <c r="O92" s="36"/>
      <c r="P92" s="36"/>
      <c r="Q92" s="37">
        <f t="shared" si="15"/>
        <v>7.97648103166638</v>
      </c>
      <c r="R92">
        <v>22000</v>
      </c>
      <c r="S92" t="s">
        <v>25</v>
      </c>
      <c r="U92" s="28"/>
      <c r="V92" s="28"/>
    </row>
    <row r="93" spans="1:22">
      <c r="A93" s="29"/>
      <c r="B93" s="11">
        <v>83</v>
      </c>
      <c r="C93" s="30" t="s">
        <v>26</v>
      </c>
      <c r="D93" s="39">
        <v>5</v>
      </c>
      <c r="E93" s="43">
        <v>22.31</v>
      </c>
      <c r="F93" s="23"/>
      <c r="G93" s="23"/>
      <c r="H93" s="23">
        <f t="shared" si="8"/>
        <v>22.31</v>
      </c>
      <c r="I93" s="23">
        <f t="shared" si="9"/>
        <v>0.243118101346794</v>
      </c>
      <c r="J93" s="33">
        <f t="shared" si="10"/>
        <v>4.22055455119047</v>
      </c>
      <c r="K93" s="24">
        <f t="shared" si="11"/>
        <v>1.32499495183456</v>
      </c>
      <c r="L93" s="23">
        <f t="shared" si="12"/>
        <v>21.28445390728</v>
      </c>
      <c r="M93" s="34">
        <f t="shared" si="13"/>
        <v>47.8150084584705</v>
      </c>
      <c r="N93" s="35">
        <f t="shared" si="14"/>
        <v>47.8150084584705</v>
      </c>
      <c r="O93" s="36"/>
      <c r="P93" s="36"/>
      <c r="Q93" s="37">
        <f t="shared" si="15"/>
        <v>8.29241807159725</v>
      </c>
      <c r="R93">
        <v>22000</v>
      </c>
      <c r="S93" t="s">
        <v>25</v>
      </c>
      <c r="U93" s="28"/>
      <c r="V93" s="28"/>
    </row>
    <row r="94" spans="1:22">
      <c r="A94" s="29"/>
      <c r="B94" s="11">
        <v>84</v>
      </c>
      <c r="C94" s="30" t="s">
        <v>26</v>
      </c>
      <c r="D94" s="39">
        <v>6</v>
      </c>
      <c r="E94" s="43">
        <v>23.27</v>
      </c>
      <c r="F94" s="23"/>
      <c r="G94" s="23"/>
      <c r="H94" s="23">
        <f t="shared" si="8"/>
        <v>23.27</v>
      </c>
      <c r="I94" s="23">
        <f t="shared" si="9"/>
        <v>0.253579480875835</v>
      </c>
      <c r="J94" s="33">
        <f t="shared" si="10"/>
        <v>4.40216514595259</v>
      </c>
      <c r="K94" s="24">
        <f t="shared" si="11"/>
        <v>1.38200952618513</v>
      </c>
      <c r="L94" s="23">
        <f t="shared" si="12"/>
        <v>22.2003246267327</v>
      </c>
      <c r="M94" s="34">
        <f t="shared" si="13"/>
        <v>49.8724897726853</v>
      </c>
      <c r="N94" s="35">
        <f t="shared" si="14"/>
        <v>49.8724897726853</v>
      </c>
      <c r="O94" s="36"/>
      <c r="P94" s="36"/>
      <c r="Q94" s="37">
        <f t="shared" si="15"/>
        <v>8.64924108140152</v>
      </c>
      <c r="R94">
        <v>22000</v>
      </c>
      <c r="S94" t="s">
        <v>25</v>
      </c>
      <c r="U94" s="28"/>
      <c r="V94" s="28"/>
    </row>
    <row r="95" spans="1:22">
      <c r="A95" s="29"/>
      <c r="B95" s="11">
        <v>85</v>
      </c>
      <c r="C95" s="30" t="s">
        <v>26</v>
      </c>
      <c r="D95" s="39">
        <v>7</v>
      </c>
      <c r="E95" s="43">
        <v>22.31</v>
      </c>
      <c r="F95" s="23"/>
      <c r="G95" s="23"/>
      <c r="H95" s="23">
        <f t="shared" si="8"/>
        <v>22.31</v>
      </c>
      <c r="I95" s="23">
        <f t="shared" si="9"/>
        <v>0.243118101346794</v>
      </c>
      <c r="J95" s="33">
        <f t="shared" si="10"/>
        <v>4.22055455119047</v>
      </c>
      <c r="K95" s="24">
        <f t="shared" si="11"/>
        <v>1.32499495183456</v>
      </c>
      <c r="L95" s="23">
        <f t="shared" si="12"/>
        <v>21.28445390728</v>
      </c>
      <c r="M95" s="34">
        <f t="shared" si="13"/>
        <v>47.8150084584705</v>
      </c>
      <c r="N95" s="35">
        <f t="shared" si="14"/>
        <v>47.8150084584705</v>
      </c>
      <c r="O95" s="36"/>
      <c r="P95" s="36"/>
      <c r="Q95" s="37">
        <f t="shared" si="15"/>
        <v>8.29241807159725</v>
      </c>
      <c r="R95">
        <v>22000</v>
      </c>
      <c r="S95" t="s">
        <v>25</v>
      </c>
      <c r="U95" s="28"/>
      <c r="V95" s="28"/>
    </row>
    <row r="96" spans="1:22">
      <c r="A96" s="29"/>
      <c r="B96" s="11">
        <v>86</v>
      </c>
      <c r="C96" s="30" t="s">
        <v>26</v>
      </c>
      <c r="D96" s="39">
        <v>8</v>
      </c>
      <c r="E96" s="43">
        <v>23.33</v>
      </c>
      <c r="F96" s="23"/>
      <c r="G96" s="23"/>
      <c r="H96" s="23">
        <f t="shared" si="8"/>
        <v>23.33</v>
      </c>
      <c r="I96" s="23">
        <f t="shared" si="9"/>
        <v>0.254233317096401</v>
      </c>
      <c r="J96" s="33">
        <f t="shared" si="10"/>
        <v>4.41351580812522</v>
      </c>
      <c r="K96" s="24">
        <f t="shared" si="11"/>
        <v>1.38557293708204</v>
      </c>
      <c r="L96" s="23">
        <f t="shared" si="12"/>
        <v>22.2575665466985</v>
      </c>
      <c r="M96" s="34">
        <f t="shared" si="13"/>
        <v>50.0010823548237</v>
      </c>
      <c r="N96" s="35">
        <f t="shared" si="14"/>
        <v>50.0010823548237</v>
      </c>
      <c r="O96" s="36"/>
      <c r="P96" s="36"/>
      <c r="Q96" s="37">
        <f t="shared" si="15"/>
        <v>8.67154251951429</v>
      </c>
      <c r="R96">
        <v>22000</v>
      </c>
      <c r="S96" t="s">
        <v>25</v>
      </c>
      <c r="U96" s="28"/>
      <c r="V96" s="28"/>
    </row>
    <row r="97" spans="1:22">
      <c r="A97" s="29"/>
      <c r="B97" s="11">
        <v>87</v>
      </c>
      <c r="C97" s="30" t="s">
        <v>26</v>
      </c>
      <c r="D97" s="39">
        <v>9</v>
      </c>
      <c r="E97" s="43">
        <v>19.33</v>
      </c>
      <c r="F97" s="23"/>
      <c r="G97" s="23"/>
      <c r="H97" s="23">
        <f t="shared" si="8"/>
        <v>19.33</v>
      </c>
      <c r="I97" s="23">
        <f t="shared" si="9"/>
        <v>0.210644235725393</v>
      </c>
      <c r="J97" s="33">
        <f t="shared" si="10"/>
        <v>3.6568049966164</v>
      </c>
      <c r="K97" s="24">
        <f t="shared" si="11"/>
        <v>1.14801221062134</v>
      </c>
      <c r="L97" s="23">
        <f t="shared" si="12"/>
        <v>18.4414385489791</v>
      </c>
      <c r="M97" s="34">
        <f t="shared" si="13"/>
        <v>41.4282435455955</v>
      </c>
      <c r="N97" s="35">
        <f t="shared" si="14"/>
        <v>41.4282435455955</v>
      </c>
      <c r="O97" s="36"/>
      <c r="P97" s="36"/>
      <c r="Q97" s="37">
        <f t="shared" si="15"/>
        <v>7.18477997866314</v>
      </c>
      <c r="R97">
        <v>22000</v>
      </c>
      <c r="S97" t="s">
        <v>25</v>
      </c>
      <c r="U97" s="28"/>
      <c r="V97" s="28"/>
    </row>
    <row r="98" spans="1:22">
      <c r="A98" s="29"/>
      <c r="B98" s="11">
        <v>88</v>
      </c>
      <c r="C98" s="30" t="s">
        <v>26</v>
      </c>
      <c r="D98" s="39">
        <v>10</v>
      </c>
      <c r="E98" s="43">
        <v>18.81</v>
      </c>
      <c r="F98" s="23"/>
      <c r="G98" s="23"/>
      <c r="H98" s="23">
        <f t="shared" si="8"/>
        <v>18.81</v>
      </c>
      <c r="I98" s="23">
        <f t="shared" si="9"/>
        <v>0.204977655147162</v>
      </c>
      <c r="J98" s="33">
        <f t="shared" si="10"/>
        <v>3.55843259112025</v>
      </c>
      <c r="K98" s="24">
        <f t="shared" si="11"/>
        <v>1.11712931618145</v>
      </c>
      <c r="L98" s="23">
        <f t="shared" si="12"/>
        <v>17.9453419092756</v>
      </c>
      <c r="M98" s="34">
        <f t="shared" si="13"/>
        <v>40.3137745003958</v>
      </c>
      <c r="N98" s="35">
        <f t="shared" si="14"/>
        <v>40.3137745003958</v>
      </c>
      <c r="O98" s="36"/>
      <c r="P98" s="36"/>
      <c r="Q98" s="37">
        <f t="shared" si="15"/>
        <v>6.9915008483525</v>
      </c>
      <c r="R98">
        <v>22000</v>
      </c>
      <c r="S98" t="s">
        <v>25</v>
      </c>
      <c r="U98" s="28"/>
      <c r="V98" s="28"/>
    </row>
    <row r="99" ht="15.75" spans="1:22">
      <c r="A99" s="46"/>
      <c r="B99" s="11">
        <v>89</v>
      </c>
      <c r="C99" s="30" t="s">
        <v>26</v>
      </c>
      <c r="D99" s="39">
        <v>11</v>
      </c>
      <c r="E99" s="43">
        <v>17.49</v>
      </c>
      <c r="F99" s="23"/>
      <c r="G99" s="23"/>
      <c r="H99" s="23">
        <f t="shared" si="8"/>
        <v>17.49</v>
      </c>
      <c r="I99" s="23">
        <f t="shared" si="9"/>
        <v>0.19059325829473</v>
      </c>
      <c r="J99" s="33">
        <f t="shared" si="10"/>
        <v>3.30871802332234</v>
      </c>
      <c r="K99" s="24">
        <f t="shared" si="11"/>
        <v>1.03873427644942</v>
      </c>
      <c r="L99" s="23">
        <f t="shared" si="12"/>
        <v>16.6860196700282</v>
      </c>
      <c r="M99" s="34">
        <f t="shared" si="13"/>
        <v>37.4847376933505</v>
      </c>
      <c r="N99" s="35">
        <f t="shared" si="14"/>
        <v>37.4847376933505</v>
      </c>
      <c r="O99" s="36"/>
      <c r="P99" s="36"/>
      <c r="Q99" s="37">
        <f t="shared" si="15"/>
        <v>6.50086920987162</v>
      </c>
      <c r="R99">
        <v>22000</v>
      </c>
      <c r="S99" t="s">
        <v>25</v>
      </c>
      <c r="U99" s="28"/>
      <c r="V99" s="28"/>
    </row>
    <row r="100" ht="15.75" spans="1:22">
      <c r="A100" s="47"/>
      <c r="B100" s="48"/>
      <c r="C100" s="49"/>
      <c r="D100" s="39"/>
      <c r="E100" s="50">
        <f>SUM(E11:E99)</f>
        <v>1683.78</v>
      </c>
      <c r="F100" s="23"/>
      <c r="H100" s="23"/>
      <c r="I100" s="23"/>
      <c r="J100" s="33"/>
      <c r="K100" s="51">
        <f>SUM(K11:K99)</f>
        <v>100</v>
      </c>
      <c r="L100" s="52">
        <f>SUM(L11:L99)</f>
        <v>1606.38</v>
      </c>
      <c r="M100" s="34"/>
      <c r="N100" s="36"/>
      <c r="O100" s="36"/>
      <c r="P100" s="36"/>
      <c r="Q100" s="37"/>
      <c r="U100" s="28"/>
      <c r="V100" s="28"/>
    </row>
    <row r="101" spans="1:22">
      <c r="A101" s="19"/>
      <c r="B101" s="11"/>
      <c r="C101" s="53" t="s">
        <v>27</v>
      </c>
      <c r="D101" s="39"/>
      <c r="E101" s="43"/>
      <c r="F101" s="23"/>
      <c r="G101" s="23"/>
      <c r="H101" s="23"/>
      <c r="I101" s="23"/>
      <c r="J101" s="33"/>
      <c r="K101" s="23"/>
      <c r="L101" s="23"/>
      <c r="M101" s="34"/>
      <c r="N101" s="36"/>
      <c r="O101" s="36"/>
      <c r="P101" s="36"/>
      <c r="Q101" s="37"/>
      <c r="R101" s="54" t="s">
        <v>22</v>
      </c>
      <c r="S101" s="54" t="s">
        <v>23</v>
      </c>
      <c r="T101" s="54" t="s">
        <v>28</v>
      </c>
      <c r="U101" s="28"/>
      <c r="V101" s="28"/>
    </row>
    <row r="102" spans="1:22">
      <c r="A102" s="55" t="s">
        <v>29</v>
      </c>
      <c r="B102" s="11">
        <v>90</v>
      </c>
      <c r="C102" s="56" t="s">
        <v>30</v>
      </c>
      <c r="D102" s="57">
        <v>1</v>
      </c>
      <c r="E102" s="58">
        <v>54.05</v>
      </c>
      <c r="F102" s="57">
        <v>3</v>
      </c>
      <c r="G102" s="57">
        <v>1.91</v>
      </c>
      <c r="H102" s="59">
        <f t="shared" si="8"/>
        <v>55.96</v>
      </c>
      <c r="I102" s="23">
        <f t="shared" si="9"/>
        <v>0.609811248380393</v>
      </c>
      <c r="J102" s="33">
        <f t="shared" si="10"/>
        <v>10.5863842530085</v>
      </c>
      <c r="K102" s="59"/>
      <c r="L102" s="59"/>
      <c r="M102" s="34">
        <f t="shared" si="13"/>
        <v>64.6363842530085</v>
      </c>
      <c r="N102" s="35">
        <f t="shared" si="14"/>
        <v>66.5463842530085</v>
      </c>
      <c r="O102" s="60">
        <v>5.03</v>
      </c>
      <c r="P102" s="60" t="s">
        <v>31</v>
      </c>
      <c r="Q102" s="37">
        <f t="shared" si="15"/>
        <v>20.7998079465075</v>
      </c>
      <c r="R102">
        <v>86000</v>
      </c>
      <c r="S102" t="s">
        <v>25</v>
      </c>
      <c r="T102" s="61" t="s">
        <v>32</v>
      </c>
      <c r="U102" s="62" t="s">
        <v>33</v>
      </c>
    </row>
    <row r="103" spans="1:22">
      <c r="A103" s="55"/>
      <c r="B103" s="11">
        <v>91</v>
      </c>
      <c r="C103" s="56" t="s">
        <v>30</v>
      </c>
      <c r="D103" s="57">
        <v>2</v>
      </c>
      <c r="E103" s="63">
        <v>27.1</v>
      </c>
      <c r="F103" s="57">
        <v>93</v>
      </c>
      <c r="G103" s="57">
        <v>3.01</v>
      </c>
      <c r="H103" s="59">
        <f t="shared" si="8"/>
        <v>30.11</v>
      </c>
      <c r="I103" s="23">
        <f t="shared" si="9"/>
        <v>0.328116810020258</v>
      </c>
      <c r="J103" s="33">
        <f t="shared" si="10"/>
        <v>5.69614063363268</v>
      </c>
      <c r="K103" s="59"/>
      <c r="L103" s="59"/>
      <c r="M103" s="34">
        <f t="shared" si="13"/>
        <v>32.7961406336327</v>
      </c>
      <c r="N103" s="35">
        <f t="shared" si="14"/>
        <v>35.8061406336327</v>
      </c>
      <c r="O103" s="60">
        <v>6.68</v>
      </c>
      <c r="P103" s="60" t="s">
        <v>31</v>
      </c>
      <c r="Q103" s="37">
        <f t="shared" si="15"/>
        <v>11.191605026257</v>
      </c>
      <c r="R103">
        <v>50000</v>
      </c>
      <c r="S103" t="s">
        <v>25</v>
      </c>
      <c r="T103" s="61" t="s">
        <v>32</v>
      </c>
      <c r="U103" s="62" t="s">
        <v>33</v>
      </c>
    </row>
    <row r="104" spans="1:22">
      <c r="A104" s="55"/>
      <c r="B104" s="11">
        <v>92</v>
      </c>
      <c r="C104" s="56" t="s">
        <v>30</v>
      </c>
      <c r="D104" s="57">
        <v>3</v>
      </c>
      <c r="E104" s="63">
        <v>54.64</v>
      </c>
      <c r="F104" s="57">
        <v>9</v>
      </c>
      <c r="G104" s="57">
        <v>1.88</v>
      </c>
      <c r="H104" s="59">
        <f t="shared" si="8"/>
        <v>56.52</v>
      </c>
      <c r="I104" s="23">
        <f t="shared" si="9"/>
        <v>0.615913719772334</v>
      </c>
      <c r="J104" s="33">
        <f t="shared" si="10"/>
        <v>10.6923237666197</v>
      </c>
      <c r="K104" s="59"/>
      <c r="L104" s="59"/>
      <c r="M104" s="34">
        <f t="shared" si="13"/>
        <v>65.3323237666197</v>
      </c>
      <c r="N104" s="35">
        <f t="shared" si="14"/>
        <v>67.2123237666197</v>
      </c>
      <c r="O104" s="60">
        <v>15.85</v>
      </c>
      <c r="P104" s="60" t="s">
        <v>31</v>
      </c>
      <c r="Q104" s="37">
        <f t="shared" si="15"/>
        <v>21.0079547022266</v>
      </c>
      <c r="R104">
        <v>93000</v>
      </c>
      <c r="S104" t="s">
        <v>25</v>
      </c>
      <c r="T104" s="61" t="s">
        <v>32</v>
      </c>
      <c r="U104" s="62" t="s">
        <v>33</v>
      </c>
    </row>
    <row r="105" spans="1:22">
      <c r="A105" s="55"/>
      <c r="B105" s="11">
        <v>93</v>
      </c>
      <c r="C105" s="56" t="s">
        <v>30</v>
      </c>
      <c r="D105" s="64">
        <v>4</v>
      </c>
      <c r="E105" s="65">
        <v>54.21</v>
      </c>
      <c r="F105" s="64">
        <v>10</v>
      </c>
      <c r="G105" s="64">
        <v>1.92</v>
      </c>
      <c r="H105" s="59">
        <f t="shared" si="8"/>
        <v>56.13</v>
      </c>
      <c r="I105" s="23">
        <f t="shared" si="9"/>
        <v>0.611663784338661</v>
      </c>
      <c r="J105" s="33">
        <f t="shared" si="10"/>
        <v>10.6185444624976</v>
      </c>
      <c r="K105" s="59"/>
      <c r="L105" s="59"/>
      <c r="M105" s="34">
        <f t="shared" si="13"/>
        <v>64.8285444624976</v>
      </c>
      <c r="N105" s="35">
        <f t="shared" si="14"/>
        <v>66.7485444624976</v>
      </c>
      <c r="O105" s="60">
        <v>15.73</v>
      </c>
      <c r="P105" s="60" t="s">
        <v>31</v>
      </c>
      <c r="Q105" s="37">
        <f t="shared" si="15"/>
        <v>20.8629953544937</v>
      </c>
      <c r="R105">
        <v>92000</v>
      </c>
      <c r="S105" t="s">
        <v>25</v>
      </c>
      <c r="T105" s="61" t="s">
        <v>32</v>
      </c>
      <c r="U105" s="62" t="s">
        <v>33</v>
      </c>
    </row>
    <row r="106" spans="1:22">
      <c r="A106" s="55"/>
      <c r="B106" s="11">
        <v>94</v>
      </c>
      <c r="C106" s="56" t="s">
        <v>30</v>
      </c>
      <c r="D106" s="57">
        <v>5</v>
      </c>
      <c r="E106" s="63">
        <v>27.1</v>
      </c>
      <c r="F106" s="57">
        <v>60</v>
      </c>
      <c r="G106" s="57">
        <v>3.02</v>
      </c>
      <c r="H106" s="59">
        <f t="shared" si="8"/>
        <v>30.12</v>
      </c>
      <c r="I106" s="23">
        <f t="shared" si="9"/>
        <v>0.328225782723686</v>
      </c>
      <c r="J106" s="33">
        <f t="shared" si="10"/>
        <v>5.69803241066145</v>
      </c>
      <c r="K106" s="59"/>
      <c r="L106" s="59"/>
      <c r="M106" s="34">
        <f t="shared" si="13"/>
        <v>32.7980324106615</v>
      </c>
      <c r="N106" s="35">
        <f t="shared" si="14"/>
        <v>35.8180324106615</v>
      </c>
      <c r="O106" s="60">
        <v>7.86</v>
      </c>
      <c r="P106" s="60" t="s">
        <v>31</v>
      </c>
      <c r="Q106" s="37">
        <f t="shared" si="15"/>
        <v>11.1953219326091</v>
      </c>
      <c r="R106">
        <v>51000</v>
      </c>
      <c r="S106" t="s">
        <v>25</v>
      </c>
      <c r="T106" s="61" t="s">
        <v>32</v>
      </c>
      <c r="U106" s="62" t="s">
        <v>33</v>
      </c>
    </row>
    <row r="107" spans="1:22">
      <c r="A107" s="55"/>
      <c r="B107" s="11">
        <v>95</v>
      </c>
      <c r="C107" s="56" t="s">
        <v>30</v>
      </c>
      <c r="D107" s="57">
        <v>6</v>
      </c>
      <c r="E107" s="63">
        <v>27.1</v>
      </c>
      <c r="F107" s="57">
        <v>17</v>
      </c>
      <c r="G107" s="57">
        <v>3.26</v>
      </c>
      <c r="H107" s="59">
        <f t="shared" si="8"/>
        <v>30.36</v>
      </c>
      <c r="I107" s="23">
        <f t="shared" si="9"/>
        <v>0.330841127605946</v>
      </c>
      <c r="J107" s="33">
        <f t="shared" si="10"/>
        <v>5.74343505935198</v>
      </c>
      <c r="K107" s="59"/>
      <c r="L107" s="59"/>
      <c r="M107" s="34">
        <f t="shared" si="13"/>
        <v>32.843435059352</v>
      </c>
      <c r="N107" s="35">
        <f t="shared" si="14"/>
        <v>36.103435059352</v>
      </c>
      <c r="O107" s="60">
        <v>7.86</v>
      </c>
      <c r="P107" s="60" t="s">
        <v>31</v>
      </c>
      <c r="Q107" s="37">
        <f t="shared" si="15"/>
        <v>11.2845276850602</v>
      </c>
      <c r="R107">
        <v>51000</v>
      </c>
      <c r="S107" t="s">
        <v>25</v>
      </c>
      <c r="T107" s="61" t="s">
        <v>32</v>
      </c>
      <c r="U107" s="62" t="s">
        <v>33</v>
      </c>
      <c r="V107" s="66"/>
    </row>
    <row r="108" spans="1:22">
      <c r="A108" s="55"/>
      <c r="B108" s="11">
        <v>96</v>
      </c>
      <c r="C108" s="56" t="s">
        <v>30</v>
      </c>
      <c r="D108" s="57">
        <v>7</v>
      </c>
      <c r="E108" s="63">
        <v>54.64</v>
      </c>
      <c r="F108" s="57">
        <v>11</v>
      </c>
      <c r="G108" s="57">
        <v>1.92</v>
      </c>
      <c r="H108" s="59">
        <f t="shared" si="8"/>
        <v>56.56</v>
      </c>
      <c r="I108" s="23">
        <f t="shared" si="9"/>
        <v>0.616349610586044</v>
      </c>
      <c r="J108" s="33">
        <f t="shared" si="10"/>
        <v>10.6998908747348</v>
      </c>
      <c r="K108" s="59"/>
      <c r="L108" s="59"/>
      <c r="M108" s="34">
        <f t="shared" si="13"/>
        <v>65.3398908747348</v>
      </c>
      <c r="N108" s="35">
        <f t="shared" si="14"/>
        <v>67.2598908747348</v>
      </c>
      <c r="O108" s="60">
        <v>15.85</v>
      </c>
      <c r="P108" s="60" t="s">
        <v>31</v>
      </c>
      <c r="Q108" s="37">
        <f t="shared" si="15"/>
        <v>21.0228223276352</v>
      </c>
      <c r="R108">
        <v>93000</v>
      </c>
      <c r="S108" t="s">
        <v>25</v>
      </c>
      <c r="T108" s="61" t="s">
        <v>32</v>
      </c>
      <c r="U108" s="62" t="s">
        <v>33</v>
      </c>
    </row>
    <row r="109" spans="1:22">
      <c r="A109" s="55"/>
      <c r="B109" s="11">
        <v>97</v>
      </c>
      <c r="C109" s="56" t="s">
        <v>30</v>
      </c>
      <c r="D109" s="57">
        <v>8</v>
      </c>
      <c r="E109" s="63">
        <v>54.21</v>
      </c>
      <c r="F109" s="57">
        <v>12</v>
      </c>
      <c r="G109" s="57">
        <v>1.92</v>
      </c>
      <c r="H109" s="59">
        <f t="shared" si="8"/>
        <v>56.13</v>
      </c>
      <c r="I109" s="23">
        <f t="shared" si="9"/>
        <v>0.611663784338661</v>
      </c>
      <c r="J109" s="33">
        <f t="shared" si="10"/>
        <v>10.6185444624976</v>
      </c>
      <c r="K109" s="59"/>
      <c r="L109" s="59"/>
      <c r="M109" s="34">
        <f t="shared" si="13"/>
        <v>64.8285444624976</v>
      </c>
      <c r="N109" s="35">
        <f t="shared" si="14"/>
        <v>66.7485444624976</v>
      </c>
      <c r="O109" s="60">
        <v>15.11</v>
      </c>
      <c r="P109" s="60" t="s">
        <v>31</v>
      </c>
      <c r="Q109" s="37">
        <f t="shared" si="15"/>
        <v>20.8629953544937</v>
      </c>
      <c r="R109">
        <v>92000</v>
      </c>
      <c r="S109" t="s">
        <v>25</v>
      </c>
      <c r="T109" s="61" t="s">
        <v>32</v>
      </c>
      <c r="U109" s="62" t="s">
        <v>33</v>
      </c>
    </row>
    <row r="110" spans="1:22">
      <c r="A110" s="55"/>
      <c r="B110" s="11">
        <v>98</v>
      </c>
      <c r="C110" s="56" t="s">
        <v>30</v>
      </c>
      <c r="D110" s="57" t="s">
        <v>34</v>
      </c>
      <c r="E110" s="63">
        <v>61.53</v>
      </c>
      <c r="F110" s="67">
        <v>66</v>
      </c>
      <c r="G110" s="67">
        <v>2.94</v>
      </c>
      <c r="H110" s="59">
        <f t="shared" si="8"/>
        <v>64.47</v>
      </c>
      <c r="I110" s="23">
        <f t="shared" si="9"/>
        <v>0.702547018997211</v>
      </c>
      <c r="J110" s="33">
        <f t="shared" si="10"/>
        <v>12.1962865044935</v>
      </c>
      <c r="K110" s="59"/>
      <c r="L110" s="59"/>
      <c r="M110" s="34">
        <f t="shared" si="13"/>
        <v>73.7262865044935</v>
      </c>
      <c r="N110" s="35">
        <f t="shared" si="14"/>
        <v>76.6662865044935</v>
      </c>
      <c r="O110" s="60"/>
      <c r="P110" s="60"/>
      <c r="Q110" s="68">
        <f t="shared" si="15"/>
        <v>23.9628952521683</v>
      </c>
      <c r="R110">
        <v>92000</v>
      </c>
      <c r="S110" t="s">
        <v>25</v>
      </c>
      <c r="T110" s="61" t="s">
        <v>32</v>
      </c>
      <c r="U110" s="62" t="s">
        <v>33</v>
      </c>
    </row>
    <row r="111" spans="1:22">
      <c r="A111" s="55"/>
      <c r="B111" s="11">
        <v>99</v>
      </c>
      <c r="C111" s="56" t="s">
        <v>30</v>
      </c>
      <c r="D111" s="57">
        <v>9</v>
      </c>
      <c r="E111" s="63">
        <v>81.22</v>
      </c>
      <c r="F111" s="57"/>
      <c r="G111" s="69"/>
      <c r="H111" s="59">
        <f t="shared" si="8"/>
        <v>81.22</v>
      </c>
      <c r="I111" s="23">
        <f t="shared" si="9"/>
        <v>0.885076297238305</v>
      </c>
      <c r="J111" s="33">
        <f t="shared" si="10"/>
        <v>15.3650130276867</v>
      </c>
      <c r="K111" s="59"/>
      <c r="L111" s="59"/>
      <c r="M111" s="34">
        <f t="shared" si="13"/>
        <v>96.5850130276867</v>
      </c>
      <c r="N111" s="35">
        <f t="shared" si="14"/>
        <v>96.5850130276867</v>
      </c>
      <c r="O111" s="60">
        <v>11.65</v>
      </c>
      <c r="P111" s="60" t="s">
        <v>31</v>
      </c>
      <c r="Q111" s="70">
        <f t="shared" si="15"/>
        <v>30.1887133919824</v>
      </c>
      <c r="R111">
        <v>130000</v>
      </c>
      <c r="S111" t="s">
        <v>25</v>
      </c>
      <c r="T111" s="61" t="s">
        <v>35</v>
      </c>
      <c r="U111" s="62" t="s">
        <v>36</v>
      </c>
    </row>
    <row r="112" spans="1:22">
      <c r="A112" s="55"/>
      <c r="B112" s="11">
        <v>100</v>
      </c>
      <c r="C112" s="56" t="s">
        <v>30</v>
      </c>
      <c r="D112" s="57">
        <v>10</v>
      </c>
      <c r="E112" s="63">
        <v>26.6</v>
      </c>
      <c r="F112" s="57">
        <v>1</v>
      </c>
      <c r="G112" s="57">
        <v>2.61</v>
      </c>
      <c r="H112" s="59">
        <f t="shared" si="8"/>
        <v>29.21</v>
      </c>
      <c r="I112" s="23">
        <f t="shared" si="9"/>
        <v>0.318309266711781</v>
      </c>
      <c r="J112" s="33">
        <f t="shared" si="10"/>
        <v>5.52588070104319</v>
      </c>
      <c r="K112" s="59"/>
      <c r="L112" s="59"/>
      <c r="M112" s="34">
        <f t="shared" si="13"/>
        <v>32.1258807010432</v>
      </c>
      <c r="N112" s="35">
        <f t="shared" si="14"/>
        <v>34.7358807010432</v>
      </c>
      <c r="O112" s="60">
        <v>4.95</v>
      </c>
      <c r="P112" s="60" t="s">
        <v>31</v>
      </c>
      <c r="Q112" s="37">
        <f t="shared" si="15"/>
        <v>10.8570834545655</v>
      </c>
      <c r="R112">
        <v>51600</v>
      </c>
      <c r="S112" t="s">
        <v>25</v>
      </c>
      <c r="T112" s="61" t="s">
        <v>35</v>
      </c>
      <c r="U112" s="62" t="s">
        <v>36</v>
      </c>
      <c r="V112" s="66"/>
    </row>
    <row r="113" spans="1:27">
      <c r="A113" s="55"/>
      <c r="B113" s="11">
        <v>101</v>
      </c>
      <c r="C113" s="56" t="s">
        <v>30</v>
      </c>
      <c r="D113" s="57">
        <v>11</v>
      </c>
      <c r="E113" s="63">
        <v>54.19</v>
      </c>
      <c r="F113" s="57">
        <v>13</v>
      </c>
      <c r="G113" s="57">
        <v>1.92</v>
      </c>
      <c r="H113" s="59">
        <f t="shared" si="8"/>
        <v>56.11</v>
      </c>
      <c r="I113" s="23">
        <f t="shared" si="9"/>
        <v>0.611445838931806</v>
      </c>
      <c r="J113" s="33">
        <f t="shared" si="10"/>
        <v>10.61476090844</v>
      </c>
      <c r="K113" s="59"/>
      <c r="L113" s="59"/>
      <c r="M113" s="34">
        <f t="shared" si="13"/>
        <v>64.80476090844</v>
      </c>
      <c r="N113" s="35">
        <f t="shared" si="14"/>
        <v>66.72476090844</v>
      </c>
      <c r="O113" s="60">
        <v>7.58</v>
      </c>
      <c r="P113" s="60" t="s">
        <v>31</v>
      </c>
      <c r="Q113" s="37">
        <f t="shared" si="15"/>
        <v>20.8555615417894</v>
      </c>
      <c r="R113">
        <v>96000</v>
      </c>
      <c r="S113" t="s">
        <v>25</v>
      </c>
      <c r="T113" s="61" t="s">
        <v>35</v>
      </c>
      <c r="U113" s="62" t="s">
        <v>36</v>
      </c>
    </row>
    <row r="114" spans="1:27">
      <c r="A114" s="55"/>
      <c r="B114" s="11">
        <v>102</v>
      </c>
      <c r="C114" s="56" t="s">
        <v>30</v>
      </c>
      <c r="D114" s="57">
        <v>12</v>
      </c>
      <c r="E114" s="63">
        <v>54.21</v>
      </c>
      <c r="F114" s="57">
        <v>14</v>
      </c>
      <c r="G114" s="57">
        <v>1.92</v>
      </c>
      <c r="H114" s="59">
        <f t="shared" si="8"/>
        <v>56.13</v>
      </c>
      <c r="I114" s="23">
        <f t="shared" si="9"/>
        <v>0.611663784338661</v>
      </c>
      <c r="J114" s="33">
        <f t="shared" si="10"/>
        <v>10.6185444624976</v>
      </c>
      <c r="K114" s="59"/>
      <c r="L114" s="59"/>
      <c r="M114" s="34">
        <f t="shared" si="13"/>
        <v>64.8285444624976</v>
      </c>
      <c r="N114" s="35">
        <f t="shared" si="14"/>
        <v>66.7485444624976</v>
      </c>
      <c r="O114" s="60">
        <v>7.58</v>
      </c>
      <c r="P114" s="60" t="s">
        <v>31</v>
      </c>
      <c r="Q114" s="37">
        <f t="shared" si="15"/>
        <v>20.8629953544937</v>
      </c>
      <c r="R114">
        <v>96000</v>
      </c>
      <c r="S114" t="s">
        <v>25</v>
      </c>
      <c r="T114" s="61" t="s">
        <v>35</v>
      </c>
      <c r="U114" s="62" t="s">
        <v>36</v>
      </c>
    </row>
    <row r="115" spans="1:27">
      <c r="A115" s="55"/>
      <c r="B115" s="11">
        <v>103</v>
      </c>
      <c r="C115" s="56" t="s">
        <v>30</v>
      </c>
      <c r="D115" s="57">
        <v>13</v>
      </c>
      <c r="E115" s="63">
        <v>27.21</v>
      </c>
      <c r="F115" s="57">
        <v>58</v>
      </c>
      <c r="G115" s="57">
        <v>2.77</v>
      </c>
      <c r="H115" s="59">
        <f t="shared" si="8"/>
        <v>29.98</v>
      </c>
      <c r="I115" s="23">
        <f t="shared" si="9"/>
        <v>0.3267001648757</v>
      </c>
      <c r="J115" s="33">
        <f t="shared" si="10"/>
        <v>5.67154753225865</v>
      </c>
      <c r="K115" s="59"/>
      <c r="L115" s="59"/>
      <c r="M115" s="34">
        <f t="shared" si="13"/>
        <v>32.8815475322586</v>
      </c>
      <c r="N115" s="35">
        <f t="shared" si="14"/>
        <v>35.6515475322586</v>
      </c>
      <c r="O115" s="60"/>
      <c r="P115" s="60"/>
      <c r="Q115" s="37">
        <f t="shared" si="15"/>
        <v>11.1432852436793</v>
      </c>
      <c r="R115">
        <v>48000</v>
      </c>
      <c r="S115" s="71" t="s">
        <v>25</v>
      </c>
      <c r="T115" s="61" t="s">
        <v>35</v>
      </c>
      <c r="U115" s="62" t="s">
        <v>36</v>
      </c>
    </row>
    <row r="116" spans="1:27">
      <c r="A116" s="55"/>
      <c r="B116" s="11">
        <v>104</v>
      </c>
      <c r="C116" s="56" t="s">
        <v>30</v>
      </c>
      <c r="D116" s="57">
        <v>14</v>
      </c>
      <c r="E116" s="63">
        <v>54.21</v>
      </c>
      <c r="F116" s="57">
        <v>16</v>
      </c>
      <c r="G116" s="57">
        <v>1.92</v>
      </c>
      <c r="H116" s="59">
        <f t="shared" si="8"/>
        <v>56.13</v>
      </c>
      <c r="I116" s="23">
        <f t="shared" si="9"/>
        <v>0.611663784338661</v>
      </c>
      <c r="J116" s="33">
        <f t="shared" si="10"/>
        <v>10.6185444624976</v>
      </c>
      <c r="K116" s="59"/>
      <c r="L116" s="59"/>
      <c r="M116" s="34">
        <f t="shared" si="13"/>
        <v>64.8285444624976</v>
      </c>
      <c r="N116" s="35">
        <f t="shared" si="14"/>
        <v>66.7485444624976</v>
      </c>
      <c r="O116" s="60">
        <v>7.58</v>
      </c>
      <c r="P116" s="60" t="s">
        <v>31</v>
      </c>
      <c r="Q116" s="37">
        <f t="shared" si="15"/>
        <v>20.8629953544937</v>
      </c>
      <c r="R116">
        <v>96000</v>
      </c>
      <c r="S116" s="71" t="s">
        <v>25</v>
      </c>
      <c r="T116" s="61" t="s">
        <v>35</v>
      </c>
      <c r="U116" s="62" t="s">
        <v>36</v>
      </c>
    </row>
    <row r="117" ht="15.75" spans="1:27">
      <c r="A117" s="72"/>
      <c r="B117" s="73">
        <v>105</v>
      </c>
      <c r="C117" s="74" t="s">
        <v>30</v>
      </c>
      <c r="D117" s="75">
        <v>15</v>
      </c>
      <c r="E117" s="76">
        <v>54.05</v>
      </c>
      <c r="F117" s="57">
        <v>15</v>
      </c>
      <c r="G117" s="57">
        <v>1.92</v>
      </c>
      <c r="H117" s="59">
        <f t="shared" si="8"/>
        <v>55.97</v>
      </c>
      <c r="I117" s="23">
        <f t="shared" si="9"/>
        <v>0.609920221083821</v>
      </c>
      <c r="J117" s="33">
        <f t="shared" si="10"/>
        <v>10.5882760300372</v>
      </c>
      <c r="K117" s="59"/>
      <c r="L117" s="59"/>
      <c r="M117" s="34">
        <f t="shared" si="13"/>
        <v>64.6382760300372</v>
      </c>
      <c r="N117" s="35">
        <f t="shared" si="14"/>
        <v>66.5582760300372</v>
      </c>
      <c r="O117" s="60">
        <v>7.89</v>
      </c>
      <c r="P117" s="60" t="s">
        <v>31</v>
      </c>
      <c r="Q117" s="77">
        <f t="shared" si="15"/>
        <v>20.8035248528596</v>
      </c>
      <c r="R117">
        <v>96000</v>
      </c>
      <c r="S117" s="71" t="s">
        <v>25</v>
      </c>
      <c r="T117" s="61" t="s">
        <v>35</v>
      </c>
      <c r="U117" s="62" t="s">
        <v>36</v>
      </c>
    </row>
    <row r="118" spans="1:27">
      <c r="A118" s="78" t="s">
        <v>37</v>
      </c>
      <c r="B118" s="10">
        <v>106</v>
      </c>
      <c r="C118" s="79" t="s">
        <v>38</v>
      </c>
      <c r="D118" s="64"/>
      <c r="E118" s="63">
        <v>109.7</v>
      </c>
      <c r="F118" s="57">
        <v>92</v>
      </c>
      <c r="G118" s="57">
        <v>4.83</v>
      </c>
      <c r="H118" s="23">
        <f t="shared" si="8"/>
        <v>114.53</v>
      </c>
      <c r="I118" s="23">
        <f t="shared" si="9"/>
        <v>1.24806437235537</v>
      </c>
      <c r="J118" s="33">
        <f t="shared" si="10"/>
        <v>21.6665223105264</v>
      </c>
      <c r="K118" s="59"/>
      <c r="L118" s="59"/>
      <c r="M118" s="34">
        <f t="shared" si="13"/>
        <v>131.366522310526</v>
      </c>
      <c r="N118" s="35">
        <f t="shared" si="14"/>
        <v>136.196522310526</v>
      </c>
      <c r="O118" s="36"/>
      <c r="P118" s="36"/>
      <c r="Q118" s="37">
        <f t="shared" si="15"/>
        <v>42.5697284509203</v>
      </c>
      <c r="S118" s="71" t="s">
        <v>25</v>
      </c>
      <c r="T118" s="61" t="s">
        <v>32</v>
      </c>
      <c r="U118" s="62" t="s">
        <v>33</v>
      </c>
    </row>
    <row r="119" spans="1:27">
      <c r="A119" s="55"/>
      <c r="B119" s="11">
        <v>107</v>
      </c>
      <c r="C119" s="80" t="s">
        <v>30</v>
      </c>
      <c r="D119" s="81">
        <v>16</v>
      </c>
      <c r="E119" s="82">
        <v>54.28</v>
      </c>
      <c r="F119" s="83">
        <v>32</v>
      </c>
      <c r="G119" s="23">
        <v>1.93</v>
      </c>
      <c r="H119" s="23">
        <f t="shared" si="8"/>
        <v>56.21</v>
      </c>
      <c r="I119" s="23">
        <f t="shared" si="9"/>
        <v>0.612535565966081</v>
      </c>
      <c r="J119" s="33">
        <f t="shared" si="10"/>
        <v>10.6336786787278</v>
      </c>
      <c r="K119" s="23"/>
      <c r="L119" s="23"/>
      <c r="M119" s="34">
        <f t="shared" si="13"/>
        <v>64.9136786787278</v>
      </c>
      <c r="N119" s="35">
        <f t="shared" si="14"/>
        <v>66.8436786787278</v>
      </c>
      <c r="O119" s="36"/>
      <c r="P119" s="36"/>
      <c r="Q119" s="37">
        <f t="shared" si="15"/>
        <v>20.8927306053107</v>
      </c>
      <c r="R119">
        <v>86800</v>
      </c>
      <c r="S119" s="71" t="s">
        <v>25</v>
      </c>
      <c r="T119" s="61" t="s">
        <v>32</v>
      </c>
      <c r="U119" s="62" t="s">
        <v>33</v>
      </c>
    </row>
    <row r="120" spans="1:27">
      <c r="A120" s="55"/>
      <c r="B120" s="11">
        <v>108</v>
      </c>
      <c r="C120" s="84" t="s">
        <v>39</v>
      </c>
      <c r="D120" s="39">
        <v>17</v>
      </c>
      <c r="E120" s="58">
        <v>27.1</v>
      </c>
      <c r="F120" s="57"/>
      <c r="G120" s="23"/>
      <c r="H120" s="23">
        <f t="shared" si="8"/>
        <v>27.1</v>
      </c>
      <c r="I120" s="23">
        <f t="shared" si="9"/>
        <v>0.295316026288575</v>
      </c>
      <c r="J120" s="33">
        <f t="shared" si="10"/>
        <v>5.12671574797229</v>
      </c>
      <c r="K120" s="23"/>
      <c r="L120" s="23"/>
      <c r="M120" s="34">
        <f t="shared" si="13"/>
        <v>32.2267157479723</v>
      </c>
      <c r="N120" s="35">
        <f t="shared" si="14"/>
        <v>32.2267157479723</v>
      </c>
      <c r="O120" s="36"/>
      <c r="P120" s="36"/>
      <c r="Q120" s="37">
        <f t="shared" si="15"/>
        <v>10.0728162142665</v>
      </c>
      <c r="R120">
        <v>42200</v>
      </c>
      <c r="S120" s="71" t="s">
        <v>25</v>
      </c>
      <c r="T120" s="61" t="s">
        <v>32</v>
      </c>
      <c r="U120" s="62" t="s">
        <v>33</v>
      </c>
      <c r="V120" s="66"/>
    </row>
    <row r="121" spans="1:27">
      <c r="A121" s="55"/>
      <c r="B121" s="11">
        <v>109</v>
      </c>
      <c r="C121" s="84" t="s">
        <v>30</v>
      </c>
      <c r="D121" s="39">
        <v>18</v>
      </c>
      <c r="E121" s="85">
        <v>54.64</v>
      </c>
      <c r="F121" s="86">
        <v>33</v>
      </c>
      <c r="G121" s="23">
        <v>1.95</v>
      </c>
      <c r="H121" s="23">
        <f t="shared" si="8"/>
        <v>56.59</v>
      </c>
      <c r="I121" s="23">
        <f t="shared" si="9"/>
        <v>0.616676528696327</v>
      </c>
      <c r="J121" s="33">
        <f t="shared" si="10"/>
        <v>10.7055662058211</v>
      </c>
      <c r="K121" s="23"/>
      <c r="L121" s="23"/>
      <c r="M121" s="34">
        <f t="shared" si="13"/>
        <v>65.3455662058211</v>
      </c>
      <c r="N121" s="35">
        <f t="shared" si="14"/>
        <v>67.2955662058211</v>
      </c>
      <c r="O121" s="36"/>
      <c r="P121" s="36"/>
      <c r="Q121" s="37">
        <f t="shared" si="15"/>
        <v>21.0339730466915</v>
      </c>
      <c r="R121">
        <v>87400</v>
      </c>
      <c r="S121" s="71" t="s">
        <v>25</v>
      </c>
      <c r="T121" s="61" t="s">
        <v>32</v>
      </c>
      <c r="U121" s="62" t="s">
        <v>33</v>
      </c>
    </row>
    <row r="122" spans="1:27">
      <c r="A122" s="55"/>
      <c r="B122" s="11">
        <v>110</v>
      </c>
      <c r="C122" s="84" t="s">
        <v>30</v>
      </c>
      <c r="D122" s="39">
        <v>19</v>
      </c>
      <c r="E122" s="85">
        <v>54.21</v>
      </c>
      <c r="F122" s="67">
        <v>94</v>
      </c>
      <c r="G122" s="87">
        <v>2.98</v>
      </c>
      <c r="H122" s="23">
        <f t="shared" si="8"/>
        <v>57.19</v>
      </c>
      <c r="I122" s="23">
        <f t="shared" si="9"/>
        <v>0.623214890901978</v>
      </c>
      <c r="J122" s="33">
        <f t="shared" si="10"/>
        <v>10.8190728275474</v>
      </c>
      <c r="K122" s="23"/>
      <c r="L122" s="23"/>
      <c r="M122" s="34">
        <f t="shared" si="13"/>
        <v>65.0290728275474</v>
      </c>
      <c r="N122" s="35">
        <f t="shared" si="14"/>
        <v>68.0090728275474</v>
      </c>
      <c r="O122" s="36"/>
      <c r="P122" s="36"/>
      <c r="Q122" s="37">
        <f t="shared" si="15"/>
        <v>21.2569874278192</v>
      </c>
      <c r="R122">
        <v>88400</v>
      </c>
      <c r="S122" s="71" t="s">
        <v>25</v>
      </c>
      <c r="T122" s="61" t="s">
        <v>32</v>
      </c>
      <c r="U122" s="62" t="s">
        <v>33</v>
      </c>
      <c r="V122" s="66"/>
      <c r="W122" s="28"/>
      <c r="X122" s="28"/>
      <c r="AA122">
        <v>0.25</v>
      </c>
    </row>
    <row r="123" spans="1:27">
      <c r="A123" s="55"/>
      <c r="B123" s="11">
        <v>111</v>
      </c>
      <c r="C123" s="84" t="s">
        <v>30</v>
      </c>
      <c r="D123" s="39">
        <v>20</v>
      </c>
      <c r="E123" s="63">
        <v>27.1</v>
      </c>
      <c r="F123" s="57">
        <v>28</v>
      </c>
      <c r="G123" s="23">
        <v>3.48</v>
      </c>
      <c r="H123" s="23">
        <f t="shared" si="8"/>
        <v>30.58</v>
      </c>
      <c r="I123" s="23">
        <f t="shared" si="9"/>
        <v>0.333238527081351</v>
      </c>
      <c r="J123" s="33">
        <f t="shared" si="10"/>
        <v>5.78505415398497</v>
      </c>
      <c r="K123" s="23"/>
      <c r="L123" s="23"/>
      <c r="M123" s="34">
        <f t="shared" si="13"/>
        <v>32.885054153985</v>
      </c>
      <c r="N123" s="35">
        <f t="shared" si="14"/>
        <v>36.365054153985</v>
      </c>
      <c r="O123" s="36"/>
      <c r="P123" s="36"/>
      <c r="Q123" s="37">
        <f t="shared" si="15"/>
        <v>11.366299624807</v>
      </c>
      <c r="R123">
        <v>47600</v>
      </c>
      <c r="S123" s="71" t="s">
        <v>25</v>
      </c>
      <c r="T123" s="61" t="s">
        <v>32</v>
      </c>
      <c r="U123" s="62" t="s">
        <v>33</v>
      </c>
      <c r="V123" s="66"/>
      <c r="W123" s="28"/>
      <c r="X123" s="28"/>
    </row>
    <row r="124" spans="1:27">
      <c r="A124" s="55"/>
      <c r="B124" s="11">
        <v>112</v>
      </c>
      <c r="C124" s="84" t="s">
        <v>30</v>
      </c>
      <c r="D124" s="39">
        <v>21</v>
      </c>
      <c r="E124" s="63">
        <v>27.1</v>
      </c>
      <c r="F124" s="57">
        <v>78</v>
      </c>
      <c r="G124" s="23">
        <v>2.94</v>
      </c>
      <c r="H124" s="23">
        <f t="shared" si="8"/>
        <v>30.04</v>
      </c>
      <c r="I124" s="23">
        <f t="shared" si="9"/>
        <v>0.327354001096265</v>
      </c>
      <c r="J124" s="33">
        <f t="shared" si="10"/>
        <v>5.68289819443128</v>
      </c>
      <c r="K124" s="23"/>
      <c r="L124" s="23"/>
      <c r="M124" s="34">
        <f t="shared" si="13"/>
        <v>32.7828981944313</v>
      </c>
      <c r="N124" s="35">
        <f t="shared" si="14"/>
        <v>35.7228981944313</v>
      </c>
      <c r="O124" s="36"/>
      <c r="P124" s="36"/>
      <c r="Q124" s="37">
        <f t="shared" si="15"/>
        <v>11.1655866817921</v>
      </c>
      <c r="R124">
        <v>46800</v>
      </c>
      <c r="S124" s="71" t="s">
        <v>25</v>
      </c>
      <c r="T124" s="61" t="s">
        <v>32</v>
      </c>
      <c r="U124" s="62" t="s">
        <v>33</v>
      </c>
      <c r="V124" s="66"/>
      <c r="W124" s="28"/>
      <c r="X124" s="28"/>
    </row>
    <row r="125" spans="1:27">
      <c r="A125" s="55"/>
      <c r="B125" s="11">
        <v>113</v>
      </c>
      <c r="C125" s="84" t="s">
        <v>30</v>
      </c>
      <c r="D125" s="39">
        <v>22</v>
      </c>
      <c r="E125" s="85">
        <v>54.64</v>
      </c>
      <c r="F125" s="57">
        <v>41</v>
      </c>
      <c r="G125" s="23">
        <v>1.91</v>
      </c>
      <c r="H125" s="23">
        <f t="shared" si="8"/>
        <v>56.55</v>
      </c>
      <c r="I125" s="23">
        <f t="shared" si="9"/>
        <v>0.616240637882617</v>
      </c>
      <c r="J125" s="33">
        <f t="shared" si="10"/>
        <v>10.697999097706</v>
      </c>
      <c r="K125" s="23"/>
      <c r="L125" s="23"/>
      <c r="M125" s="34">
        <f t="shared" si="13"/>
        <v>65.337999097706</v>
      </c>
      <c r="N125" s="35">
        <f t="shared" si="14"/>
        <v>67.247999097706</v>
      </c>
      <c r="O125" s="36"/>
      <c r="P125" s="36"/>
      <c r="Q125" s="37">
        <f t="shared" si="15"/>
        <v>21.019105421283</v>
      </c>
      <c r="R125">
        <v>87400</v>
      </c>
      <c r="S125" s="71" t="s">
        <v>25</v>
      </c>
      <c r="T125" s="61" t="s">
        <v>32</v>
      </c>
      <c r="U125" s="62" t="s">
        <v>33</v>
      </c>
      <c r="V125" s="66"/>
      <c r="W125" s="28"/>
      <c r="X125" s="28"/>
    </row>
    <row r="126" spans="1:27">
      <c r="A126" s="55"/>
      <c r="B126" s="11">
        <v>114</v>
      </c>
      <c r="C126" s="84" t="s">
        <v>30</v>
      </c>
      <c r="D126" s="39">
        <v>23</v>
      </c>
      <c r="E126" s="85">
        <v>54.21</v>
      </c>
      <c r="F126" s="57">
        <v>42</v>
      </c>
      <c r="G126" s="23">
        <v>1.93</v>
      </c>
      <c r="H126" s="23">
        <f t="shared" si="8"/>
        <v>56.14</v>
      </c>
      <c r="I126" s="23">
        <f t="shared" si="9"/>
        <v>0.611772757042088</v>
      </c>
      <c r="J126" s="33">
        <f t="shared" si="10"/>
        <v>10.6204362395264</v>
      </c>
      <c r="K126" s="23"/>
      <c r="L126" s="23"/>
      <c r="M126" s="34">
        <f t="shared" si="13"/>
        <v>64.8304362395264</v>
      </c>
      <c r="N126" s="35">
        <f t="shared" si="14"/>
        <v>66.7604362395264</v>
      </c>
      <c r="O126" s="36"/>
      <c r="P126" s="36"/>
      <c r="Q126" s="37">
        <f t="shared" si="15"/>
        <v>20.8667122608458</v>
      </c>
      <c r="R126">
        <v>86800</v>
      </c>
      <c r="S126" s="71" t="s">
        <v>25</v>
      </c>
      <c r="T126" s="61" t="s">
        <v>32</v>
      </c>
      <c r="U126" s="62" t="s">
        <v>33</v>
      </c>
      <c r="V126" s="66"/>
      <c r="W126" s="28"/>
      <c r="X126" s="28"/>
    </row>
    <row r="127" spans="1:27">
      <c r="A127" s="55"/>
      <c r="B127" s="11">
        <v>115</v>
      </c>
      <c r="C127" s="84" t="s">
        <v>30</v>
      </c>
      <c r="D127" s="39">
        <v>24</v>
      </c>
      <c r="E127" s="85">
        <v>54.12</v>
      </c>
      <c r="F127" s="57">
        <v>43</v>
      </c>
      <c r="G127" s="23">
        <v>1.91</v>
      </c>
      <c r="H127" s="23">
        <f t="shared" si="8"/>
        <v>56.03</v>
      </c>
      <c r="I127" s="23">
        <f t="shared" si="9"/>
        <v>0.610574057304386</v>
      </c>
      <c r="J127" s="33">
        <f t="shared" si="10"/>
        <v>10.5996266922099</v>
      </c>
      <c r="K127" s="23"/>
      <c r="L127" s="23"/>
      <c r="M127" s="34">
        <f t="shared" si="13"/>
        <v>64.7196266922099</v>
      </c>
      <c r="N127" s="35">
        <f t="shared" si="14"/>
        <v>66.6296266922099</v>
      </c>
      <c r="O127" s="36"/>
      <c r="P127" s="36"/>
      <c r="Q127" s="70">
        <f t="shared" si="15"/>
        <v>20.8258262909724</v>
      </c>
      <c r="R127">
        <v>91200</v>
      </c>
      <c r="S127" s="71" t="s">
        <v>25</v>
      </c>
      <c r="T127" s="61" t="s">
        <v>35</v>
      </c>
      <c r="U127" s="62" t="s">
        <v>36</v>
      </c>
      <c r="W127" s="28"/>
      <c r="X127" s="28"/>
    </row>
    <row r="128" spans="1:27">
      <c r="A128" s="55"/>
      <c r="B128" s="11">
        <v>116</v>
      </c>
      <c r="C128" s="84" t="s">
        <v>30</v>
      </c>
      <c r="D128" s="39">
        <v>25</v>
      </c>
      <c r="E128" s="85">
        <v>26.61</v>
      </c>
      <c r="F128" s="57">
        <v>67</v>
      </c>
      <c r="G128" s="23">
        <v>2.92</v>
      </c>
      <c r="H128" s="23">
        <f t="shared" si="8"/>
        <v>29.53</v>
      </c>
      <c r="I128" s="23">
        <f t="shared" si="9"/>
        <v>0.321796393221462</v>
      </c>
      <c r="J128" s="33">
        <f t="shared" si="10"/>
        <v>5.5864175659639</v>
      </c>
      <c r="K128" s="23"/>
      <c r="L128" s="23"/>
      <c r="M128" s="34">
        <f t="shared" si="13"/>
        <v>32.1964175659639</v>
      </c>
      <c r="N128" s="35">
        <f t="shared" si="14"/>
        <v>35.1164175659639</v>
      </c>
      <c r="O128" s="36"/>
      <c r="P128" s="36"/>
      <c r="Q128" s="37">
        <f t="shared" si="15"/>
        <v>10.9760244578336</v>
      </c>
      <c r="R128">
        <v>49500</v>
      </c>
      <c r="S128" s="71" t="s">
        <v>25</v>
      </c>
      <c r="T128" s="88" t="s">
        <v>35</v>
      </c>
      <c r="U128" s="62" t="s">
        <v>36</v>
      </c>
      <c r="W128" s="28"/>
      <c r="X128" s="28"/>
    </row>
    <row r="129" spans="1:24">
      <c r="A129" s="55"/>
      <c r="B129" s="11">
        <v>117</v>
      </c>
      <c r="C129" s="84" t="s">
        <v>30</v>
      </c>
      <c r="D129" s="39">
        <v>26</v>
      </c>
      <c r="E129" s="85">
        <v>54.19</v>
      </c>
      <c r="F129" s="57">
        <v>46</v>
      </c>
      <c r="G129" s="23">
        <v>1.94</v>
      </c>
      <c r="H129" s="23">
        <f t="shared" si="8"/>
        <v>56.13</v>
      </c>
      <c r="I129" s="23">
        <f t="shared" si="9"/>
        <v>0.611663784338661</v>
      </c>
      <c r="J129" s="33">
        <f t="shared" si="10"/>
        <v>10.6185444624976</v>
      </c>
      <c r="K129" s="23"/>
      <c r="L129" s="23"/>
      <c r="M129" s="34">
        <f t="shared" si="13"/>
        <v>64.8085444624976</v>
      </c>
      <c r="N129" s="35">
        <f t="shared" si="14"/>
        <v>66.7485444624976</v>
      </c>
      <c r="O129" s="36"/>
      <c r="P129" s="36"/>
      <c r="Q129" s="37">
        <f t="shared" si="15"/>
        <v>20.8629953544937</v>
      </c>
      <c r="R129">
        <v>91400</v>
      </c>
      <c r="S129" s="71" t="s">
        <v>25</v>
      </c>
      <c r="T129" s="88" t="s">
        <v>35</v>
      </c>
      <c r="U129" s="62" t="s">
        <v>36</v>
      </c>
      <c r="V129" s="28"/>
      <c r="W129" s="28"/>
      <c r="X129" s="28"/>
    </row>
    <row r="130" spans="1:24">
      <c r="A130" s="55"/>
      <c r="B130" s="11">
        <v>118</v>
      </c>
      <c r="C130" s="84" t="s">
        <v>30</v>
      </c>
      <c r="D130" s="39">
        <v>27</v>
      </c>
      <c r="E130" s="85">
        <v>54.21</v>
      </c>
      <c r="F130" s="57">
        <v>98</v>
      </c>
      <c r="G130" s="23">
        <v>1.95</v>
      </c>
      <c r="H130" s="23">
        <f t="shared" si="8"/>
        <v>56.16</v>
      </c>
      <c r="I130" s="23">
        <f t="shared" si="9"/>
        <v>0.611990702448944</v>
      </c>
      <c r="J130" s="33">
        <f t="shared" si="10"/>
        <v>10.6242197935839</v>
      </c>
      <c r="K130" s="23"/>
      <c r="L130" s="23"/>
      <c r="M130" s="34">
        <f t="shared" si="13"/>
        <v>64.8342197935839</v>
      </c>
      <c r="N130" s="35">
        <f t="shared" si="14"/>
        <v>66.7842197935839</v>
      </c>
      <c r="O130" s="36"/>
      <c r="P130" s="36"/>
      <c r="Q130" s="37">
        <f t="shared" si="15"/>
        <v>20.87414607355</v>
      </c>
      <c r="R130">
        <v>91400</v>
      </c>
      <c r="S130" s="71" t="s">
        <v>25</v>
      </c>
      <c r="T130" s="61" t="s">
        <v>35</v>
      </c>
      <c r="U130" s="62" t="s">
        <v>36</v>
      </c>
      <c r="V130" s="28"/>
      <c r="W130" s="28"/>
      <c r="X130" s="28"/>
    </row>
    <row r="131" spans="1:24">
      <c r="A131" s="55"/>
      <c r="B131" s="11">
        <v>119</v>
      </c>
      <c r="C131" s="84" t="s">
        <v>39</v>
      </c>
      <c r="D131" s="39">
        <v>28</v>
      </c>
      <c r="E131" s="85">
        <v>27.62</v>
      </c>
      <c r="F131" s="57"/>
      <c r="G131" s="23"/>
      <c r="H131" s="23">
        <f t="shared" si="8"/>
        <v>27.62</v>
      </c>
      <c r="I131" s="23">
        <f t="shared" si="9"/>
        <v>0.300982606866806</v>
      </c>
      <c r="J131" s="33">
        <f t="shared" si="10"/>
        <v>5.22508815346844</v>
      </c>
      <c r="K131" s="23"/>
      <c r="L131" s="23"/>
      <c r="M131" s="34">
        <f t="shared" si="13"/>
        <v>32.8450881534684</v>
      </c>
      <c r="N131" s="35">
        <f t="shared" si="14"/>
        <v>32.8450881534684</v>
      </c>
      <c r="O131" s="36"/>
      <c r="P131" s="36"/>
      <c r="Q131" s="37">
        <f t="shared" si="15"/>
        <v>10.2660953445771</v>
      </c>
      <c r="R131">
        <v>46300</v>
      </c>
      <c r="S131" s="89" t="s">
        <v>25</v>
      </c>
      <c r="T131" s="61" t="s">
        <v>35</v>
      </c>
      <c r="U131" s="62" t="s">
        <v>36</v>
      </c>
      <c r="V131" s="66"/>
    </row>
    <row r="132" spans="1:24">
      <c r="A132" s="55"/>
      <c r="B132" s="11">
        <v>120</v>
      </c>
      <c r="C132" s="80" t="s">
        <v>30</v>
      </c>
      <c r="D132" s="81">
        <v>29</v>
      </c>
      <c r="E132" s="82">
        <v>54.21</v>
      </c>
      <c r="F132" s="57">
        <v>4</v>
      </c>
      <c r="G132" s="81">
        <v>2.29</v>
      </c>
      <c r="H132" s="23">
        <f t="shared" si="8"/>
        <v>56.5</v>
      </c>
      <c r="I132" s="23">
        <f t="shared" si="9"/>
        <v>0.615695774365479</v>
      </c>
      <c r="J132" s="33">
        <f t="shared" si="10"/>
        <v>10.6885402125622</v>
      </c>
      <c r="K132" s="23"/>
      <c r="L132" s="23"/>
      <c r="M132" s="34">
        <f t="shared" si="13"/>
        <v>64.8985402125622</v>
      </c>
      <c r="N132" s="35">
        <f t="shared" si="14"/>
        <v>67.1885402125622</v>
      </c>
      <c r="O132" s="36"/>
      <c r="P132" s="36"/>
      <c r="Q132" s="37">
        <f t="shared" si="15"/>
        <v>21.0005208895224</v>
      </c>
      <c r="R132">
        <v>92000</v>
      </c>
      <c r="S132" s="71" t="s">
        <v>25</v>
      </c>
      <c r="T132" s="61" t="s">
        <v>35</v>
      </c>
      <c r="U132" s="62" t="s">
        <v>36</v>
      </c>
    </row>
    <row r="133" ht="15.75" spans="1:24">
      <c r="A133" s="72"/>
      <c r="B133" s="90">
        <v>121</v>
      </c>
      <c r="C133" s="91" t="s">
        <v>30</v>
      </c>
      <c r="D133" s="92">
        <v>30</v>
      </c>
      <c r="E133" s="85">
        <v>54.28</v>
      </c>
      <c r="F133" s="57">
        <v>19</v>
      </c>
      <c r="G133" s="39">
        <v>2.23</v>
      </c>
      <c r="H133" s="23">
        <f t="shared" si="8"/>
        <v>56.51</v>
      </c>
      <c r="I133" s="23">
        <f t="shared" si="9"/>
        <v>0.615804747068907</v>
      </c>
      <c r="J133" s="33">
        <f t="shared" si="10"/>
        <v>10.6904319895909</v>
      </c>
      <c r="K133" s="23"/>
      <c r="L133" s="23"/>
      <c r="M133" s="34">
        <f t="shared" si="13"/>
        <v>64.9704319895909</v>
      </c>
      <c r="N133" s="35">
        <f t="shared" si="14"/>
        <v>67.2004319895909</v>
      </c>
      <c r="O133" s="36"/>
      <c r="P133" s="36"/>
      <c r="Q133" s="77">
        <f t="shared" si="15"/>
        <v>21.0042377958745</v>
      </c>
      <c r="R133">
        <v>92000</v>
      </c>
      <c r="S133" s="71" t="s">
        <v>25</v>
      </c>
      <c r="T133" s="61" t="s">
        <v>35</v>
      </c>
      <c r="U133" s="62" t="s">
        <v>36</v>
      </c>
    </row>
    <row r="134" spans="1:24">
      <c r="A134" s="93" t="s">
        <v>40</v>
      </c>
      <c r="B134" s="10">
        <v>122</v>
      </c>
      <c r="C134" s="79" t="s">
        <v>30</v>
      </c>
      <c r="D134" s="64">
        <v>31</v>
      </c>
      <c r="E134" s="65">
        <v>54.28</v>
      </c>
      <c r="F134" s="57">
        <v>20</v>
      </c>
      <c r="G134" s="94">
        <v>2.23</v>
      </c>
      <c r="H134" s="59">
        <f t="shared" si="8"/>
        <v>56.51</v>
      </c>
      <c r="I134" s="23">
        <f t="shared" si="9"/>
        <v>0.615804747068907</v>
      </c>
      <c r="J134" s="33">
        <f t="shared" si="10"/>
        <v>10.6904319895909</v>
      </c>
      <c r="K134" s="59"/>
      <c r="L134" s="59"/>
      <c r="M134" s="34">
        <f t="shared" si="13"/>
        <v>64.9704319895909</v>
      </c>
      <c r="N134" s="35">
        <f t="shared" si="14"/>
        <v>67.2004319895909</v>
      </c>
      <c r="O134" s="60"/>
      <c r="P134" s="60"/>
      <c r="Q134" s="37">
        <f t="shared" si="15"/>
        <v>21.0042377958745</v>
      </c>
      <c r="R134">
        <v>90000</v>
      </c>
      <c r="S134" s="71" t="s">
        <v>25</v>
      </c>
      <c r="T134" s="61" t="s">
        <v>32</v>
      </c>
      <c r="U134" s="62" t="s">
        <v>33</v>
      </c>
    </row>
    <row r="135" spans="1:24">
      <c r="A135" s="95"/>
      <c r="B135" s="11">
        <v>123</v>
      </c>
      <c r="C135" s="56" t="s">
        <v>30</v>
      </c>
      <c r="D135" s="57">
        <v>32</v>
      </c>
      <c r="E135" s="63">
        <v>27.1</v>
      </c>
      <c r="F135" s="57">
        <v>5</v>
      </c>
      <c r="G135" s="59">
        <v>2.25</v>
      </c>
      <c r="H135" s="59">
        <f t="shared" si="8"/>
        <v>29.35</v>
      </c>
      <c r="I135" s="23">
        <f t="shared" si="9"/>
        <v>0.319834884559767</v>
      </c>
      <c r="J135" s="33">
        <f t="shared" si="10"/>
        <v>5.552365579446</v>
      </c>
      <c r="K135" s="59"/>
      <c r="L135" s="59"/>
      <c r="M135" s="34">
        <f t="shared" si="13"/>
        <v>32.652365579446</v>
      </c>
      <c r="N135" s="35">
        <f t="shared" si="14"/>
        <v>34.902365579446</v>
      </c>
      <c r="O135" s="60"/>
      <c r="P135" s="60"/>
      <c r="Q135" s="37">
        <f t="shared" si="15"/>
        <v>10.9091201434953</v>
      </c>
      <c r="R135">
        <v>47200</v>
      </c>
      <c r="S135" s="71" t="s">
        <v>25</v>
      </c>
      <c r="T135" s="61" t="s">
        <v>32</v>
      </c>
      <c r="U135" s="62" t="s">
        <v>33</v>
      </c>
      <c r="V135" s="66"/>
    </row>
    <row r="136" spans="1:24">
      <c r="A136" s="95"/>
      <c r="B136" s="11">
        <v>124</v>
      </c>
      <c r="C136" s="56" t="s">
        <v>30</v>
      </c>
      <c r="D136" s="57">
        <v>33</v>
      </c>
      <c r="E136" s="58">
        <v>54.64</v>
      </c>
      <c r="F136" s="57">
        <v>21</v>
      </c>
      <c r="G136" s="59">
        <v>2.23</v>
      </c>
      <c r="H136" s="59">
        <f t="shared" ref="H136:H194" si="16">E136+G136</f>
        <v>56.87</v>
      </c>
      <c r="I136" s="23">
        <f t="shared" si="9"/>
        <v>0.619727764392297</v>
      </c>
      <c r="J136" s="33">
        <f t="shared" si="10"/>
        <v>10.7585359626267</v>
      </c>
      <c r="K136" s="59"/>
      <c r="L136" s="59"/>
      <c r="M136" s="34">
        <f t="shared" si="13"/>
        <v>65.3985359626267</v>
      </c>
      <c r="N136" s="35">
        <f t="shared" si="14"/>
        <v>67.6285359626267</v>
      </c>
      <c r="O136" s="60"/>
      <c r="P136" s="60"/>
      <c r="Q136" s="37">
        <f t="shared" si="15"/>
        <v>21.1380464245511</v>
      </c>
      <c r="R136">
        <v>91000</v>
      </c>
      <c r="S136" s="71" t="s">
        <v>25</v>
      </c>
      <c r="T136" s="61" t="s">
        <v>32</v>
      </c>
      <c r="U136" s="62" t="s">
        <v>33</v>
      </c>
    </row>
    <row r="137" spans="1:24">
      <c r="A137" s="95"/>
      <c r="B137" s="11">
        <v>125</v>
      </c>
      <c r="C137" s="56" t="s">
        <v>30</v>
      </c>
      <c r="D137" s="57">
        <v>34</v>
      </c>
      <c r="E137" s="85">
        <v>54.21</v>
      </c>
      <c r="F137" s="57">
        <v>22</v>
      </c>
      <c r="G137" s="59">
        <v>2.14</v>
      </c>
      <c r="H137" s="59">
        <f t="shared" si="16"/>
        <v>56.35</v>
      </c>
      <c r="I137" s="23">
        <f t="shared" si="9"/>
        <v>0.614061183814066</v>
      </c>
      <c r="J137" s="33">
        <f t="shared" si="10"/>
        <v>10.6601635571306</v>
      </c>
      <c r="K137" s="59"/>
      <c r="L137" s="59"/>
      <c r="M137" s="34">
        <f t="shared" si="13"/>
        <v>64.8701635571306</v>
      </c>
      <c r="N137" s="35">
        <f t="shared" si="14"/>
        <v>67.0101635571306</v>
      </c>
      <c r="O137" s="60"/>
      <c r="P137" s="60"/>
      <c r="Q137" s="37">
        <f t="shared" si="15"/>
        <v>20.9447672942405</v>
      </c>
      <c r="R137">
        <v>90000</v>
      </c>
      <c r="S137" s="71" t="s">
        <v>25</v>
      </c>
      <c r="T137" s="61" t="s">
        <v>32</v>
      </c>
      <c r="U137" s="62" t="s">
        <v>33</v>
      </c>
    </row>
    <row r="138" spans="1:24">
      <c r="A138" s="95"/>
      <c r="B138" s="11">
        <v>126</v>
      </c>
      <c r="C138" s="96" t="s">
        <v>30</v>
      </c>
      <c r="D138" s="97">
        <v>35</v>
      </c>
      <c r="E138" s="63">
        <v>27.1</v>
      </c>
      <c r="F138" s="57">
        <v>6</v>
      </c>
      <c r="G138" s="98">
        <v>2.21</v>
      </c>
      <c r="H138" s="59">
        <f t="shared" si="16"/>
        <v>29.31</v>
      </c>
      <c r="I138" s="23">
        <f t="shared" si="9"/>
        <v>0.319398993746057</v>
      </c>
      <c r="J138" s="33">
        <f t="shared" si="10"/>
        <v>5.54479847133092</v>
      </c>
      <c r="K138" s="59"/>
      <c r="L138" s="59"/>
      <c r="M138" s="34">
        <f t="shared" si="13"/>
        <v>32.6447984713309</v>
      </c>
      <c r="N138" s="35">
        <f t="shared" si="14"/>
        <v>34.8547984713309</v>
      </c>
      <c r="O138" s="60"/>
      <c r="P138" s="60"/>
      <c r="Q138" s="37">
        <f t="shared" si="15"/>
        <v>10.8942525180867</v>
      </c>
      <c r="R138">
        <v>47100</v>
      </c>
      <c r="S138" s="71" t="s">
        <v>25</v>
      </c>
      <c r="T138" s="61" t="s">
        <v>32</v>
      </c>
      <c r="U138" s="62" t="s">
        <v>33</v>
      </c>
      <c r="V138" s="66"/>
    </row>
    <row r="139" spans="1:24">
      <c r="A139" s="95"/>
      <c r="B139" s="11">
        <v>127</v>
      </c>
      <c r="C139" s="96" t="s">
        <v>30</v>
      </c>
      <c r="D139" s="99">
        <v>36</v>
      </c>
      <c r="E139" s="65">
        <v>27.1</v>
      </c>
      <c r="F139" s="57">
        <v>8</v>
      </c>
      <c r="G139" s="100">
        <v>2.28</v>
      </c>
      <c r="H139" s="59">
        <f t="shared" si="16"/>
        <v>29.38</v>
      </c>
      <c r="I139" s="23">
        <f t="shared" si="9"/>
        <v>0.320161802670049</v>
      </c>
      <c r="J139" s="33">
        <f t="shared" si="10"/>
        <v>5.55804091053232</v>
      </c>
      <c r="K139" s="59"/>
      <c r="L139" s="59"/>
      <c r="M139" s="34">
        <f t="shared" si="13"/>
        <v>32.6580409105323</v>
      </c>
      <c r="N139" s="35">
        <f t="shared" si="14"/>
        <v>34.9380409105323</v>
      </c>
      <c r="O139" s="60"/>
      <c r="P139" s="60"/>
      <c r="Q139" s="37">
        <f t="shared" si="15"/>
        <v>10.9202708625516</v>
      </c>
      <c r="R139">
        <v>47200</v>
      </c>
      <c r="S139" s="71" t="s">
        <v>25</v>
      </c>
      <c r="T139" s="61" t="s">
        <v>32</v>
      </c>
      <c r="U139" s="62" t="s">
        <v>33</v>
      </c>
      <c r="V139" s="66"/>
    </row>
    <row r="140" spans="1:24">
      <c r="A140" s="95"/>
      <c r="B140" s="11">
        <v>128</v>
      </c>
      <c r="C140" s="96" t="s">
        <v>30</v>
      </c>
      <c r="D140" s="99">
        <v>37</v>
      </c>
      <c r="E140" s="82">
        <v>54.64</v>
      </c>
      <c r="F140" s="57"/>
      <c r="G140" s="100"/>
      <c r="H140" s="59">
        <f t="shared" si="16"/>
        <v>54.64</v>
      </c>
      <c r="I140" s="23">
        <f t="shared" ref="I140:I203" si="17">H140/9176.61*100</f>
        <v>0.595426851527961</v>
      </c>
      <c r="J140" s="33">
        <f t="shared" ref="J140:J203" si="18">1736.01*I140/100</f>
        <v>10.3366696852106</v>
      </c>
      <c r="K140" s="59"/>
      <c r="L140" s="59"/>
      <c r="M140" s="34">
        <f t="shared" ref="M140:M203" si="19">E140+J140+L140</f>
        <v>64.9766696852106</v>
      </c>
      <c r="N140" s="35">
        <f t="shared" ref="N140:N203" si="20">E140+G140+J140+L140</f>
        <v>64.9766696852106</v>
      </c>
      <c r="O140" s="60"/>
      <c r="P140" s="60"/>
      <c r="Q140" s="37">
        <f t="shared" ref="Q140:Q203" si="21">3410.86*I140/100</f>
        <v>20.3091763080266</v>
      </c>
      <c r="R140">
        <v>87700</v>
      </c>
      <c r="S140" s="71" t="s">
        <v>25</v>
      </c>
      <c r="T140" s="61" t="s">
        <v>32</v>
      </c>
      <c r="U140" s="62" t="s">
        <v>33</v>
      </c>
    </row>
    <row r="141" spans="1:24">
      <c r="A141" s="95"/>
      <c r="B141" s="11">
        <v>129</v>
      </c>
      <c r="C141" s="96" t="s">
        <v>30</v>
      </c>
      <c r="D141" s="99">
        <v>38</v>
      </c>
      <c r="E141" s="82">
        <v>54.21</v>
      </c>
      <c r="F141" s="57"/>
      <c r="G141" s="100"/>
      <c r="H141" s="59">
        <f t="shared" si="16"/>
        <v>54.21</v>
      </c>
      <c r="I141" s="23">
        <f t="shared" si="17"/>
        <v>0.590741025280577</v>
      </c>
      <c r="J141" s="33">
        <f t="shared" si="18"/>
        <v>10.2553232729734</v>
      </c>
      <c r="K141" s="59"/>
      <c r="L141" s="59"/>
      <c r="M141" s="34">
        <f t="shared" si="19"/>
        <v>64.4653232729734</v>
      </c>
      <c r="N141" s="35">
        <f t="shared" si="20"/>
        <v>64.4653232729734</v>
      </c>
      <c r="O141" s="60"/>
      <c r="P141" s="60"/>
      <c r="Q141" s="37">
        <f t="shared" si="21"/>
        <v>20.1493493348851</v>
      </c>
      <c r="R141">
        <v>87000</v>
      </c>
      <c r="S141" s="71" t="s">
        <v>25</v>
      </c>
      <c r="T141" s="61" t="s">
        <v>32</v>
      </c>
      <c r="U141" s="62" t="s">
        <v>33</v>
      </c>
    </row>
    <row r="142" spans="1:24">
      <c r="A142" s="95"/>
      <c r="B142" s="11">
        <v>130</v>
      </c>
      <c r="C142" s="96" t="s">
        <v>30</v>
      </c>
      <c r="D142" s="99">
        <v>39</v>
      </c>
      <c r="E142" s="65">
        <v>30.7</v>
      </c>
      <c r="F142" s="57">
        <v>35</v>
      </c>
      <c r="G142" s="100">
        <v>2.89</v>
      </c>
      <c r="H142" s="59">
        <f t="shared" si="16"/>
        <v>33.59</v>
      </c>
      <c r="I142" s="23">
        <f t="shared" si="17"/>
        <v>0.366039310813034</v>
      </c>
      <c r="J142" s="33">
        <f t="shared" si="18"/>
        <v>6.35447903964536</v>
      </c>
      <c r="K142" s="59"/>
      <c r="L142" s="59"/>
      <c r="M142" s="34">
        <f t="shared" si="19"/>
        <v>37.0544790396454</v>
      </c>
      <c r="N142" s="35">
        <f t="shared" si="20"/>
        <v>39.9444790396454</v>
      </c>
      <c r="O142" s="60"/>
      <c r="P142" s="60"/>
      <c r="Q142" s="37">
        <f t="shared" si="21"/>
        <v>12.4850884367975</v>
      </c>
      <c r="R142">
        <v>53900</v>
      </c>
      <c r="S142" s="71" t="s">
        <v>25</v>
      </c>
      <c r="T142" s="61" t="s">
        <v>32</v>
      </c>
      <c r="U142" s="62" t="s">
        <v>33</v>
      </c>
    </row>
    <row r="143" spans="1:24">
      <c r="A143" s="95"/>
      <c r="B143" s="11">
        <v>131</v>
      </c>
      <c r="C143" s="96" t="s">
        <v>30</v>
      </c>
      <c r="D143" s="99">
        <v>40</v>
      </c>
      <c r="E143" s="82">
        <v>30.78</v>
      </c>
      <c r="F143" s="57">
        <v>79</v>
      </c>
      <c r="G143" s="100">
        <v>2.76</v>
      </c>
      <c r="H143" s="59">
        <f t="shared" si="16"/>
        <v>33.54</v>
      </c>
      <c r="I143" s="23">
        <f t="shared" si="17"/>
        <v>0.365494447295897</v>
      </c>
      <c r="J143" s="33">
        <f t="shared" si="18"/>
        <v>6.3450201545015</v>
      </c>
      <c r="K143" s="59"/>
      <c r="L143" s="59"/>
      <c r="M143" s="34">
        <f t="shared" si="19"/>
        <v>37.1250201545015</v>
      </c>
      <c r="N143" s="35">
        <f t="shared" si="20"/>
        <v>39.8850201545015</v>
      </c>
      <c r="O143" s="60"/>
      <c r="P143" s="60"/>
      <c r="Q143" s="70">
        <f t="shared" si="21"/>
        <v>12.4665039050368</v>
      </c>
      <c r="R143">
        <v>57800</v>
      </c>
      <c r="S143" s="71" t="s">
        <v>25</v>
      </c>
      <c r="T143" s="61" t="s">
        <v>35</v>
      </c>
      <c r="U143" s="62" t="s">
        <v>36</v>
      </c>
    </row>
    <row r="144" spans="1:24">
      <c r="A144" s="95"/>
      <c r="B144" s="11">
        <v>132</v>
      </c>
      <c r="C144" s="96" t="s">
        <v>30</v>
      </c>
      <c r="D144" s="99">
        <v>41</v>
      </c>
      <c r="E144" s="82">
        <v>54.21</v>
      </c>
      <c r="F144" s="57"/>
      <c r="G144" s="100"/>
      <c r="H144" s="59">
        <f t="shared" si="16"/>
        <v>54.21</v>
      </c>
      <c r="I144" s="23">
        <f t="shared" si="17"/>
        <v>0.590741025280577</v>
      </c>
      <c r="J144" s="33">
        <f t="shared" si="18"/>
        <v>10.2553232729734</v>
      </c>
      <c r="K144" s="59"/>
      <c r="L144" s="59"/>
      <c r="M144" s="34">
        <f t="shared" si="19"/>
        <v>64.4653232729734</v>
      </c>
      <c r="N144" s="35">
        <f t="shared" si="20"/>
        <v>64.4653232729734</v>
      </c>
      <c r="O144" s="60"/>
      <c r="P144" s="60"/>
      <c r="Q144" s="37">
        <f t="shared" si="21"/>
        <v>20.1493493348851</v>
      </c>
      <c r="R144">
        <v>93400</v>
      </c>
      <c r="S144" s="71" t="s">
        <v>25</v>
      </c>
      <c r="T144" s="61" t="s">
        <v>35</v>
      </c>
      <c r="U144" s="62" t="s">
        <v>36</v>
      </c>
    </row>
    <row r="145" spans="1:21">
      <c r="A145" s="95"/>
      <c r="B145" s="11">
        <v>133</v>
      </c>
      <c r="C145" s="96" t="s">
        <v>30</v>
      </c>
      <c r="D145" s="99">
        <v>42</v>
      </c>
      <c r="E145" s="82">
        <v>26.61</v>
      </c>
      <c r="F145" s="57">
        <v>63</v>
      </c>
      <c r="G145" s="100">
        <v>2.97</v>
      </c>
      <c r="H145" s="59">
        <f t="shared" si="16"/>
        <v>29.58</v>
      </c>
      <c r="I145" s="23">
        <f t="shared" si="17"/>
        <v>0.3223412567386</v>
      </c>
      <c r="J145" s="33">
        <f t="shared" si="18"/>
        <v>5.59587645110776</v>
      </c>
      <c r="K145" s="59"/>
      <c r="L145" s="59"/>
      <c r="M145" s="34">
        <f t="shared" si="19"/>
        <v>32.2058764511078</v>
      </c>
      <c r="N145" s="35">
        <f t="shared" si="20"/>
        <v>35.1758764511078</v>
      </c>
      <c r="O145" s="60"/>
      <c r="P145" s="60"/>
      <c r="Q145" s="37">
        <f t="shared" si="21"/>
        <v>10.9946089895942</v>
      </c>
      <c r="R145">
        <v>51000</v>
      </c>
      <c r="S145" s="71" t="s">
        <v>25</v>
      </c>
      <c r="T145" s="61" t="s">
        <v>35</v>
      </c>
      <c r="U145" s="62" t="s">
        <v>36</v>
      </c>
    </row>
    <row r="146" customHeight="1" spans="1:21">
      <c r="A146" s="95"/>
      <c r="B146" s="11">
        <v>134</v>
      </c>
      <c r="C146" s="96" t="s">
        <v>30</v>
      </c>
      <c r="D146" s="99">
        <v>43</v>
      </c>
      <c r="E146" s="82">
        <v>54.19</v>
      </c>
      <c r="F146" s="57"/>
      <c r="G146" s="101"/>
      <c r="H146" s="59">
        <f t="shared" si="16"/>
        <v>54.19</v>
      </c>
      <c r="I146" s="23">
        <f t="shared" si="17"/>
        <v>0.590523079873722</v>
      </c>
      <c r="J146" s="33">
        <f t="shared" si="18"/>
        <v>10.2515397189158</v>
      </c>
      <c r="K146" s="59"/>
      <c r="L146" s="59"/>
      <c r="M146" s="34">
        <f t="shared" si="19"/>
        <v>64.4415397189158</v>
      </c>
      <c r="N146" s="35">
        <f t="shared" si="20"/>
        <v>64.4415397189158</v>
      </c>
      <c r="O146" s="60"/>
      <c r="P146" s="60"/>
      <c r="Q146" s="37">
        <f t="shared" si="21"/>
        <v>20.1419155221808</v>
      </c>
      <c r="R146">
        <v>93400</v>
      </c>
      <c r="S146" s="71" t="s">
        <v>25</v>
      </c>
      <c r="T146" s="61" t="s">
        <v>35</v>
      </c>
      <c r="U146" s="62" t="s">
        <v>36</v>
      </c>
    </row>
    <row r="147" spans="1:21">
      <c r="A147" s="95"/>
      <c r="B147" s="11">
        <v>135</v>
      </c>
      <c r="C147" s="96" t="s">
        <v>30</v>
      </c>
      <c r="D147" s="99">
        <v>44</v>
      </c>
      <c r="E147" s="82">
        <v>54.21</v>
      </c>
      <c r="F147" s="57"/>
      <c r="G147" s="101"/>
      <c r="H147" s="59">
        <f t="shared" si="16"/>
        <v>54.21</v>
      </c>
      <c r="I147" s="23">
        <f t="shared" si="17"/>
        <v>0.590741025280577</v>
      </c>
      <c r="J147" s="33">
        <f t="shared" si="18"/>
        <v>10.2553232729734</v>
      </c>
      <c r="K147" s="59"/>
      <c r="L147" s="59"/>
      <c r="M147" s="34">
        <f t="shared" si="19"/>
        <v>64.4653232729734</v>
      </c>
      <c r="N147" s="35">
        <f t="shared" si="20"/>
        <v>64.4653232729734</v>
      </c>
      <c r="O147" s="60"/>
      <c r="P147" s="60"/>
      <c r="Q147" s="37">
        <f t="shared" si="21"/>
        <v>20.1493493348851</v>
      </c>
      <c r="R147">
        <v>93400</v>
      </c>
      <c r="S147" s="71" t="s">
        <v>25</v>
      </c>
      <c r="T147" s="61" t="s">
        <v>35</v>
      </c>
      <c r="U147" s="62" t="s">
        <v>36</v>
      </c>
    </row>
    <row r="148" spans="1:21">
      <c r="A148" s="95"/>
      <c r="B148" s="11">
        <v>136</v>
      </c>
      <c r="C148" s="79" t="s">
        <v>30</v>
      </c>
      <c r="D148" s="64">
        <v>45</v>
      </c>
      <c r="E148" s="82">
        <v>27.21</v>
      </c>
      <c r="F148" s="57">
        <v>62</v>
      </c>
      <c r="G148" s="64">
        <v>2.95</v>
      </c>
      <c r="H148" s="59">
        <f t="shared" si="16"/>
        <v>30.16</v>
      </c>
      <c r="I148" s="23">
        <f t="shared" si="17"/>
        <v>0.328661673537396</v>
      </c>
      <c r="J148" s="33">
        <f t="shared" si="18"/>
        <v>5.70559951877654</v>
      </c>
      <c r="K148" s="59"/>
      <c r="L148" s="59"/>
      <c r="M148" s="34">
        <f t="shared" si="19"/>
        <v>32.9155995187765</v>
      </c>
      <c r="N148" s="35">
        <f t="shared" si="20"/>
        <v>35.8655995187765</v>
      </c>
      <c r="O148" s="60"/>
      <c r="P148" s="60"/>
      <c r="Q148" s="37">
        <f t="shared" si="21"/>
        <v>11.2101895580176</v>
      </c>
      <c r="R148">
        <v>52000</v>
      </c>
      <c r="S148" s="71" t="s">
        <v>25</v>
      </c>
      <c r="T148" s="61" t="s">
        <v>35</v>
      </c>
      <c r="U148" s="62" t="s">
        <v>36</v>
      </c>
    </row>
    <row r="149" spans="1:21">
      <c r="A149" s="95"/>
      <c r="B149" s="11">
        <v>137</v>
      </c>
      <c r="C149" s="56" t="s">
        <v>30</v>
      </c>
      <c r="D149" s="57">
        <v>46</v>
      </c>
      <c r="E149" s="82">
        <v>54.21</v>
      </c>
      <c r="F149" s="57"/>
      <c r="G149" s="64"/>
      <c r="H149" s="59">
        <f t="shared" si="16"/>
        <v>54.21</v>
      </c>
      <c r="I149" s="23">
        <f t="shared" si="17"/>
        <v>0.590741025280577</v>
      </c>
      <c r="J149" s="33">
        <f t="shared" si="18"/>
        <v>10.2553232729734</v>
      </c>
      <c r="K149" s="59"/>
      <c r="L149" s="59"/>
      <c r="M149" s="34">
        <f t="shared" si="19"/>
        <v>64.4653232729734</v>
      </c>
      <c r="N149" s="35">
        <f t="shared" si="20"/>
        <v>64.4653232729734</v>
      </c>
      <c r="O149" s="60"/>
      <c r="P149" s="60"/>
      <c r="Q149" s="37">
        <f t="shared" si="21"/>
        <v>20.1493493348851</v>
      </c>
      <c r="R149" s="102"/>
      <c r="S149" s="71" t="s">
        <v>25</v>
      </c>
      <c r="T149" s="61" t="s">
        <v>35</v>
      </c>
      <c r="U149" s="62" t="s">
        <v>36</v>
      </c>
    </row>
    <row r="150" ht="15.75" spans="1:21">
      <c r="A150" s="103"/>
      <c r="B150" s="90">
        <v>138</v>
      </c>
      <c r="C150" s="104" t="s">
        <v>30</v>
      </c>
      <c r="D150" s="75">
        <v>47</v>
      </c>
      <c r="E150" s="85">
        <v>54.28</v>
      </c>
      <c r="F150" s="57"/>
      <c r="G150" s="59"/>
      <c r="H150" s="59">
        <f t="shared" si="16"/>
        <v>54.28</v>
      </c>
      <c r="I150" s="23">
        <f t="shared" si="17"/>
        <v>0.59150383420457</v>
      </c>
      <c r="J150" s="33">
        <f t="shared" si="18"/>
        <v>10.2685657121748</v>
      </c>
      <c r="K150" s="59"/>
      <c r="L150" s="59"/>
      <c r="M150" s="34">
        <f t="shared" si="19"/>
        <v>64.5485657121748</v>
      </c>
      <c r="N150" s="35">
        <f t="shared" si="20"/>
        <v>64.5485657121748</v>
      </c>
      <c r="O150" s="60"/>
      <c r="P150" s="60"/>
      <c r="Q150" s="77">
        <f t="shared" si="21"/>
        <v>20.17536767935</v>
      </c>
      <c r="R150">
        <v>93600</v>
      </c>
      <c r="S150" s="71" t="s">
        <v>25</v>
      </c>
      <c r="T150" s="61" t="s">
        <v>35</v>
      </c>
      <c r="U150" s="62" t="s">
        <v>36</v>
      </c>
    </row>
    <row r="151" ht="15.75" customHeight="1" spans="1:21">
      <c r="A151" s="19" t="s">
        <v>41</v>
      </c>
      <c r="B151" s="10">
        <v>139</v>
      </c>
      <c r="C151" s="79" t="s">
        <v>30</v>
      </c>
      <c r="D151" s="64">
        <v>48</v>
      </c>
      <c r="E151" s="65">
        <v>54.28</v>
      </c>
      <c r="F151" s="57"/>
      <c r="G151" s="94"/>
      <c r="H151" s="23">
        <f t="shared" si="16"/>
        <v>54.28</v>
      </c>
      <c r="I151" s="23">
        <f t="shared" si="17"/>
        <v>0.59150383420457</v>
      </c>
      <c r="J151" s="33">
        <f t="shared" si="18"/>
        <v>10.2685657121748</v>
      </c>
      <c r="K151" s="23"/>
      <c r="L151" s="23"/>
      <c r="M151" s="34">
        <f t="shared" si="19"/>
        <v>64.5485657121748</v>
      </c>
      <c r="N151" s="35">
        <f t="shared" si="20"/>
        <v>64.5485657121748</v>
      </c>
      <c r="O151" s="36"/>
      <c r="P151" s="36"/>
      <c r="Q151" s="37">
        <f t="shared" si="21"/>
        <v>20.17536767935</v>
      </c>
      <c r="R151">
        <v>90000</v>
      </c>
      <c r="S151" s="71" t="s">
        <v>25</v>
      </c>
      <c r="T151" s="61" t="s">
        <v>32</v>
      </c>
      <c r="U151" s="62" t="s">
        <v>33</v>
      </c>
    </row>
    <row r="152" spans="1:21">
      <c r="A152" s="29"/>
      <c r="B152" s="11">
        <v>140</v>
      </c>
      <c r="C152" s="56" t="s">
        <v>30</v>
      </c>
      <c r="D152" s="57">
        <v>49</v>
      </c>
      <c r="E152" s="63">
        <v>27.1</v>
      </c>
      <c r="F152" s="57">
        <v>61</v>
      </c>
      <c r="G152" s="59">
        <v>2.96</v>
      </c>
      <c r="H152" s="23">
        <f t="shared" si="16"/>
        <v>30.06</v>
      </c>
      <c r="I152" s="23">
        <f t="shared" si="17"/>
        <v>0.32757194650312</v>
      </c>
      <c r="J152" s="33">
        <f t="shared" si="18"/>
        <v>5.68668174848882</v>
      </c>
      <c r="K152" s="23"/>
      <c r="L152" s="23"/>
      <c r="M152" s="34">
        <f t="shared" si="19"/>
        <v>32.7866817484888</v>
      </c>
      <c r="N152" s="35">
        <f t="shared" si="20"/>
        <v>35.7466817484888</v>
      </c>
      <c r="O152" s="36"/>
      <c r="P152" s="36"/>
      <c r="Q152" s="37">
        <f t="shared" si="21"/>
        <v>11.1730204944963</v>
      </c>
      <c r="R152">
        <v>50000</v>
      </c>
      <c r="S152" s="71" t="s">
        <v>25</v>
      </c>
      <c r="T152" s="61" t="s">
        <v>32</v>
      </c>
      <c r="U152" s="62" t="s">
        <v>33</v>
      </c>
    </row>
    <row r="153" spans="1:21">
      <c r="A153" s="29"/>
      <c r="B153" s="11">
        <v>141</v>
      </c>
      <c r="C153" s="79" t="s">
        <v>30</v>
      </c>
      <c r="D153" s="64">
        <v>50</v>
      </c>
      <c r="E153" s="105">
        <v>54.64</v>
      </c>
      <c r="F153" s="57"/>
      <c r="G153" s="94"/>
      <c r="H153" s="23">
        <f t="shared" si="16"/>
        <v>54.64</v>
      </c>
      <c r="I153" s="23">
        <f t="shared" si="17"/>
        <v>0.595426851527961</v>
      </c>
      <c r="J153" s="33">
        <f t="shared" si="18"/>
        <v>10.3366696852106</v>
      </c>
      <c r="K153" s="23"/>
      <c r="L153" s="23"/>
      <c r="M153" s="34">
        <f t="shared" si="19"/>
        <v>64.9766696852106</v>
      </c>
      <c r="N153" s="35">
        <f t="shared" si="20"/>
        <v>64.9766696852106</v>
      </c>
      <c r="O153" s="36"/>
      <c r="P153" s="36"/>
      <c r="Q153" s="37">
        <f t="shared" si="21"/>
        <v>20.3091763080266</v>
      </c>
      <c r="R153">
        <v>91000</v>
      </c>
      <c r="S153" s="71" t="s">
        <v>25</v>
      </c>
      <c r="T153" s="61" t="s">
        <v>32</v>
      </c>
      <c r="U153" s="62" t="s">
        <v>33</v>
      </c>
    </row>
    <row r="154" spans="1:21">
      <c r="A154" s="29"/>
      <c r="B154" s="11">
        <v>142</v>
      </c>
      <c r="C154" s="79" t="s">
        <v>30</v>
      </c>
      <c r="D154" s="64">
        <v>51</v>
      </c>
      <c r="E154" s="105">
        <v>54.21</v>
      </c>
      <c r="F154" s="57"/>
      <c r="G154" s="94"/>
      <c r="H154" s="23">
        <f t="shared" si="16"/>
        <v>54.21</v>
      </c>
      <c r="I154" s="23">
        <f t="shared" si="17"/>
        <v>0.590741025280577</v>
      </c>
      <c r="J154" s="33">
        <f t="shared" si="18"/>
        <v>10.2553232729734</v>
      </c>
      <c r="K154" s="23"/>
      <c r="L154" s="23"/>
      <c r="M154" s="34">
        <f t="shared" si="19"/>
        <v>64.4653232729734</v>
      </c>
      <c r="N154" s="35">
        <f t="shared" si="20"/>
        <v>64.4653232729734</v>
      </c>
      <c r="O154" s="36"/>
      <c r="P154" s="36"/>
      <c r="Q154" s="37">
        <f t="shared" si="21"/>
        <v>20.1493493348851</v>
      </c>
      <c r="R154">
        <v>90000</v>
      </c>
      <c r="S154" s="71" t="s">
        <v>25</v>
      </c>
      <c r="T154" s="61" t="s">
        <v>32</v>
      </c>
      <c r="U154" s="62" t="s">
        <v>33</v>
      </c>
    </row>
    <row r="155" spans="1:21">
      <c r="A155" s="29"/>
      <c r="B155" s="11">
        <v>143</v>
      </c>
      <c r="C155" s="79" t="s">
        <v>30</v>
      </c>
      <c r="D155" s="64">
        <v>52</v>
      </c>
      <c r="E155" s="105">
        <v>27.1</v>
      </c>
      <c r="F155" s="57">
        <v>59</v>
      </c>
      <c r="G155" s="94">
        <v>2.97</v>
      </c>
      <c r="H155" s="23">
        <f t="shared" si="16"/>
        <v>30.07</v>
      </c>
      <c r="I155" s="23">
        <f t="shared" si="17"/>
        <v>0.327680919206548</v>
      </c>
      <c r="J155" s="33">
        <f t="shared" si="18"/>
        <v>5.68857352551759</v>
      </c>
      <c r="K155" s="23"/>
      <c r="L155" s="23"/>
      <c r="M155" s="34">
        <f t="shared" si="19"/>
        <v>32.7885735255176</v>
      </c>
      <c r="N155" s="35">
        <f t="shared" si="20"/>
        <v>35.7585735255176</v>
      </c>
      <c r="O155" s="36"/>
      <c r="P155" s="36"/>
      <c r="Q155" s="37">
        <f t="shared" si="21"/>
        <v>11.1767374008485</v>
      </c>
      <c r="R155">
        <v>50000</v>
      </c>
      <c r="S155" s="71" t="s">
        <v>25</v>
      </c>
      <c r="T155" s="61" t="s">
        <v>32</v>
      </c>
      <c r="U155" s="62" t="s">
        <v>33</v>
      </c>
    </row>
    <row r="156" spans="1:21">
      <c r="A156" s="29"/>
      <c r="B156" s="11">
        <v>144</v>
      </c>
      <c r="C156" s="79" t="s">
        <v>30</v>
      </c>
      <c r="D156" s="64">
        <v>53</v>
      </c>
      <c r="E156" s="105">
        <v>27.1</v>
      </c>
      <c r="F156" s="57">
        <v>26</v>
      </c>
      <c r="G156" s="94">
        <v>2.91</v>
      </c>
      <c r="H156" s="23">
        <f t="shared" si="16"/>
        <v>30.01</v>
      </c>
      <c r="I156" s="23">
        <f t="shared" si="17"/>
        <v>0.327027082985983</v>
      </c>
      <c r="J156" s="33">
        <f t="shared" si="18"/>
        <v>5.67722286334496</v>
      </c>
      <c r="K156" s="23"/>
      <c r="L156" s="23"/>
      <c r="M156" s="34">
        <f t="shared" si="19"/>
        <v>32.777222863345</v>
      </c>
      <c r="N156" s="35">
        <f t="shared" si="20"/>
        <v>35.687222863345</v>
      </c>
      <c r="O156" s="36"/>
      <c r="P156" s="36"/>
      <c r="Q156" s="37">
        <f t="shared" si="21"/>
        <v>11.1544359627357</v>
      </c>
      <c r="R156">
        <v>50000</v>
      </c>
      <c r="S156" s="71" t="s">
        <v>25</v>
      </c>
      <c r="T156" s="61" t="s">
        <v>32</v>
      </c>
      <c r="U156" s="62" t="s">
        <v>33</v>
      </c>
    </row>
    <row r="157" spans="1:21">
      <c r="A157" s="29"/>
      <c r="B157" s="11">
        <v>145</v>
      </c>
      <c r="C157" s="79" t="s">
        <v>30</v>
      </c>
      <c r="D157" s="64">
        <v>54</v>
      </c>
      <c r="E157" s="105">
        <v>54.64</v>
      </c>
      <c r="F157" s="57"/>
      <c r="G157" s="94"/>
      <c r="H157" s="23">
        <f t="shared" si="16"/>
        <v>54.64</v>
      </c>
      <c r="I157" s="23">
        <f t="shared" si="17"/>
        <v>0.595426851527961</v>
      </c>
      <c r="J157" s="33">
        <f t="shared" si="18"/>
        <v>10.3366696852106</v>
      </c>
      <c r="K157" s="23"/>
      <c r="L157" s="23"/>
      <c r="M157" s="34">
        <f t="shared" si="19"/>
        <v>64.9766696852106</v>
      </c>
      <c r="N157" s="35">
        <f t="shared" si="20"/>
        <v>64.9766696852106</v>
      </c>
      <c r="O157" s="36"/>
      <c r="P157" s="36"/>
      <c r="Q157" s="37">
        <f t="shared" si="21"/>
        <v>20.3091763080266</v>
      </c>
      <c r="R157">
        <v>91000</v>
      </c>
      <c r="S157" s="71" t="s">
        <v>25</v>
      </c>
      <c r="T157" s="61" t="s">
        <v>32</v>
      </c>
      <c r="U157" s="62" t="s">
        <v>33</v>
      </c>
    </row>
    <row r="158" spans="1:21">
      <c r="A158" s="29"/>
      <c r="B158" s="11">
        <v>146</v>
      </c>
      <c r="C158" s="79" t="s">
        <v>30</v>
      </c>
      <c r="D158" s="64">
        <v>55</v>
      </c>
      <c r="E158" s="105">
        <v>54.21</v>
      </c>
      <c r="F158" s="57"/>
      <c r="G158" s="94"/>
      <c r="H158" s="23">
        <f t="shared" si="16"/>
        <v>54.21</v>
      </c>
      <c r="I158" s="23">
        <f t="shared" si="17"/>
        <v>0.590741025280577</v>
      </c>
      <c r="J158" s="33">
        <f t="shared" si="18"/>
        <v>10.2553232729734</v>
      </c>
      <c r="K158" s="23"/>
      <c r="L158" s="23"/>
      <c r="M158" s="34">
        <f t="shared" si="19"/>
        <v>64.4653232729734</v>
      </c>
      <c r="N158" s="35">
        <f t="shared" si="20"/>
        <v>64.4653232729734</v>
      </c>
      <c r="O158" s="36"/>
      <c r="P158" s="36"/>
      <c r="Q158" s="37">
        <f t="shared" si="21"/>
        <v>20.1493493348851</v>
      </c>
      <c r="R158">
        <v>90000</v>
      </c>
      <c r="S158" s="71" t="s">
        <v>25</v>
      </c>
      <c r="T158" s="61" t="s">
        <v>32</v>
      </c>
      <c r="U158" s="62" t="s">
        <v>33</v>
      </c>
    </row>
    <row r="159" spans="1:21">
      <c r="A159" s="29"/>
      <c r="B159" s="11">
        <v>147</v>
      </c>
      <c r="C159" s="79" t="s">
        <v>30</v>
      </c>
      <c r="D159" s="64">
        <v>56</v>
      </c>
      <c r="E159" s="105">
        <v>30.7</v>
      </c>
      <c r="F159" s="57">
        <v>65</v>
      </c>
      <c r="G159" s="94">
        <v>2.74</v>
      </c>
      <c r="H159" s="23">
        <f t="shared" si="16"/>
        <v>33.44</v>
      </c>
      <c r="I159" s="23">
        <f t="shared" si="17"/>
        <v>0.364404720261622</v>
      </c>
      <c r="J159" s="33">
        <f t="shared" si="18"/>
        <v>6.32610238421378</v>
      </c>
      <c r="K159" s="23"/>
      <c r="L159" s="23"/>
      <c r="M159" s="34">
        <f t="shared" si="19"/>
        <v>37.0261023842138</v>
      </c>
      <c r="N159" s="35">
        <f t="shared" si="20"/>
        <v>39.7661023842138</v>
      </c>
      <c r="O159" s="36"/>
      <c r="P159" s="36"/>
      <c r="Q159" s="37">
        <f t="shared" si="21"/>
        <v>12.4293348415155</v>
      </c>
      <c r="R159">
        <v>54800</v>
      </c>
      <c r="S159" s="71" t="s">
        <v>25</v>
      </c>
      <c r="T159" s="61" t="s">
        <v>32</v>
      </c>
      <c r="U159" s="62" t="s">
        <v>33</v>
      </c>
    </row>
    <row r="160" spans="1:21">
      <c r="A160" s="29"/>
      <c r="B160" s="11">
        <v>148</v>
      </c>
      <c r="C160" s="79" t="s">
        <v>30</v>
      </c>
      <c r="D160" s="64">
        <v>57</v>
      </c>
      <c r="E160" s="105">
        <v>30.78</v>
      </c>
      <c r="F160" s="57">
        <v>64</v>
      </c>
      <c r="G160" s="94">
        <v>2.74</v>
      </c>
      <c r="H160" s="23">
        <f t="shared" si="16"/>
        <v>33.52</v>
      </c>
      <c r="I160" s="23">
        <f t="shared" si="17"/>
        <v>0.365276501889042</v>
      </c>
      <c r="J160" s="33">
        <f t="shared" si="18"/>
        <v>6.34123660044395</v>
      </c>
      <c r="K160" s="23"/>
      <c r="L160" s="23"/>
      <c r="M160" s="34">
        <f t="shared" si="19"/>
        <v>37.121236600444</v>
      </c>
      <c r="N160" s="35">
        <f t="shared" si="20"/>
        <v>39.861236600444</v>
      </c>
      <c r="O160" s="36"/>
      <c r="P160" s="36"/>
      <c r="Q160" s="70">
        <f t="shared" si="21"/>
        <v>12.4590700923326</v>
      </c>
      <c r="R160">
        <v>60000</v>
      </c>
      <c r="S160" s="71" t="s">
        <v>25</v>
      </c>
      <c r="T160" s="61" t="s">
        <v>35</v>
      </c>
      <c r="U160" s="62" t="s">
        <v>36</v>
      </c>
    </row>
    <row r="161" spans="1:22">
      <c r="A161" s="29"/>
      <c r="B161" s="11">
        <v>149</v>
      </c>
      <c r="C161" s="79" t="s">
        <v>30</v>
      </c>
      <c r="D161" s="64">
        <v>58</v>
      </c>
      <c r="E161" s="105">
        <v>54.21</v>
      </c>
      <c r="F161" s="57"/>
      <c r="G161" s="94"/>
      <c r="H161" s="23">
        <f t="shared" si="16"/>
        <v>54.21</v>
      </c>
      <c r="I161" s="23">
        <f t="shared" si="17"/>
        <v>0.590741025280577</v>
      </c>
      <c r="J161" s="33">
        <f t="shared" si="18"/>
        <v>10.2553232729734</v>
      </c>
      <c r="K161" s="23"/>
      <c r="L161" s="23"/>
      <c r="M161" s="34">
        <f t="shared" si="19"/>
        <v>64.4653232729734</v>
      </c>
      <c r="N161" s="35">
        <f t="shared" si="20"/>
        <v>64.4653232729734</v>
      </c>
      <c r="O161" s="36"/>
      <c r="P161" s="36"/>
      <c r="Q161" s="37">
        <f t="shared" si="21"/>
        <v>20.1493493348851</v>
      </c>
      <c r="R161">
        <v>96700</v>
      </c>
      <c r="S161" s="71" t="s">
        <v>25</v>
      </c>
      <c r="T161" s="61" t="s">
        <v>35</v>
      </c>
      <c r="U161" s="62" t="s">
        <v>36</v>
      </c>
    </row>
    <row r="162" spans="1:22">
      <c r="A162" s="29"/>
      <c r="B162" s="11">
        <v>150</v>
      </c>
      <c r="C162" s="79" t="s">
        <v>30</v>
      </c>
      <c r="D162" s="64">
        <v>59</v>
      </c>
      <c r="E162" s="105">
        <v>26.67</v>
      </c>
      <c r="F162" s="57">
        <v>25</v>
      </c>
      <c r="G162" s="94">
        <v>2.61</v>
      </c>
      <c r="H162" s="23">
        <f t="shared" si="16"/>
        <v>29.28</v>
      </c>
      <c r="I162" s="23">
        <f t="shared" si="17"/>
        <v>0.319072075635774</v>
      </c>
      <c r="J162" s="33">
        <f t="shared" si="18"/>
        <v>5.5391231402446</v>
      </c>
      <c r="K162" s="23"/>
      <c r="L162" s="23"/>
      <c r="M162" s="34">
        <f t="shared" si="19"/>
        <v>32.2091231402446</v>
      </c>
      <c r="N162" s="35">
        <f t="shared" si="20"/>
        <v>34.8191231402446</v>
      </c>
      <c r="O162" s="36"/>
      <c r="P162" s="36"/>
      <c r="Q162" s="37">
        <f t="shared" si="21"/>
        <v>10.8831017990304</v>
      </c>
      <c r="R162">
        <v>52200</v>
      </c>
      <c r="S162" s="71" t="s">
        <v>25</v>
      </c>
      <c r="T162" s="61" t="s">
        <v>35</v>
      </c>
      <c r="U162" s="62" t="s">
        <v>36</v>
      </c>
      <c r="V162" s="66"/>
    </row>
    <row r="163" spans="1:22">
      <c r="A163" s="29"/>
      <c r="B163" s="11">
        <v>151</v>
      </c>
      <c r="C163" s="56" t="s">
        <v>30</v>
      </c>
      <c r="D163" s="57">
        <v>60</v>
      </c>
      <c r="E163" s="85">
        <v>54.19</v>
      </c>
      <c r="F163" s="57"/>
      <c r="G163" s="59"/>
      <c r="H163" s="23">
        <f t="shared" si="16"/>
        <v>54.19</v>
      </c>
      <c r="I163" s="23">
        <f t="shared" si="17"/>
        <v>0.590523079873722</v>
      </c>
      <c r="J163" s="33">
        <f t="shared" si="18"/>
        <v>10.2515397189158</v>
      </c>
      <c r="K163" s="23"/>
      <c r="L163" s="23"/>
      <c r="M163" s="34">
        <f t="shared" si="19"/>
        <v>64.4415397189158</v>
      </c>
      <c r="N163" s="35">
        <f t="shared" si="20"/>
        <v>64.4415397189158</v>
      </c>
      <c r="O163" s="36"/>
      <c r="P163" s="36"/>
      <c r="Q163" s="37">
        <f t="shared" si="21"/>
        <v>20.1419155221808</v>
      </c>
      <c r="R163">
        <v>96700</v>
      </c>
      <c r="S163" s="71" t="s">
        <v>25</v>
      </c>
      <c r="T163" s="61" t="s">
        <v>35</v>
      </c>
      <c r="U163" s="62" t="s">
        <v>36</v>
      </c>
    </row>
    <row r="164" spans="1:22">
      <c r="A164" s="29"/>
      <c r="B164" s="11">
        <v>152</v>
      </c>
      <c r="C164" s="56" t="s">
        <v>30</v>
      </c>
      <c r="D164" s="57">
        <v>61</v>
      </c>
      <c r="E164" s="85">
        <v>54.21</v>
      </c>
      <c r="F164" s="57"/>
      <c r="G164" s="59"/>
      <c r="H164" s="23">
        <f t="shared" si="16"/>
        <v>54.21</v>
      </c>
      <c r="I164" s="23">
        <f t="shared" si="17"/>
        <v>0.590741025280577</v>
      </c>
      <c r="J164" s="33">
        <f t="shared" si="18"/>
        <v>10.2553232729734</v>
      </c>
      <c r="K164" s="23"/>
      <c r="L164" s="23"/>
      <c r="M164" s="34">
        <f t="shared" si="19"/>
        <v>64.4653232729734</v>
      </c>
      <c r="N164" s="35">
        <f t="shared" si="20"/>
        <v>64.4653232729734</v>
      </c>
      <c r="O164" s="36"/>
      <c r="P164" s="36"/>
      <c r="Q164" s="37">
        <f t="shared" si="21"/>
        <v>20.1493493348851</v>
      </c>
      <c r="R164">
        <v>96700</v>
      </c>
      <c r="S164" s="71" t="s">
        <v>25</v>
      </c>
      <c r="T164" s="61" t="s">
        <v>35</v>
      </c>
      <c r="U164" s="62" t="s">
        <v>36</v>
      </c>
    </row>
    <row r="165" spans="1:22">
      <c r="A165" s="29"/>
      <c r="B165" s="11">
        <v>153</v>
      </c>
      <c r="C165" s="56" t="s">
        <v>30</v>
      </c>
      <c r="D165" s="57">
        <v>62</v>
      </c>
      <c r="E165" s="85">
        <v>27.21</v>
      </c>
      <c r="F165" s="57">
        <v>24</v>
      </c>
      <c r="G165" s="59">
        <v>2.62</v>
      </c>
      <c r="H165" s="23">
        <f t="shared" si="16"/>
        <v>29.83</v>
      </c>
      <c r="I165" s="23">
        <f t="shared" si="17"/>
        <v>0.325065574324288</v>
      </c>
      <c r="J165" s="33">
        <f t="shared" si="18"/>
        <v>5.64317087682706</v>
      </c>
      <c r="K165" s="23"/>
      <c r="L165" s="23"/>
      <c r="M165" s="34">
        <f t="shared" si="19"/>
        <v>32.8531708768271</v>
      </c>
      <c r="N165" s="35">
        <f t="shared" si="20"/>
        <v>35.4731708768271</v>
      </c>
      <c r="O165" s="36"/>
      <c r="P165" s="36"/>
      <c r="Q165" s="37">
        <f t="shared" si="21"/>
        <v>11.0875316483974</v>
      </c>
      <c r="R165">
        <v>53200</v>
      </c>
      <c r="S165" s="71" t="s">
        <v>25</v>
      </c>
      <c r="T165" s="61" t="s">
        <v>35</v>
      </c>
      <c r="U165" s="62" t="s">
        <v>36</v>
      </c>
      <c r="V165" s="66"/>
    </row>
    <row r="166" spans="1:22">
      <c r="A166" s="29"/>
      <c r="B166" s="11">
        <v>154</v>
      </c>
      <c r="C166" s="56" t="s">
        <v>30</v>
      </c>
      <c r="D166" s="57">
        <v>63</v>
      </c>
      <c r="E166" s="82">
        <v>54.21</v>
      </c>
      <c r="F166" s="57"/>
      <c r="G166" s="94"/>
      <c r="H166" s="23">
        <f t="shared" si="16"/>
        <v>54.21</v>
      </c>
      <c r="I166" s="23">
        <f t="shared" si="17"/>
        <v>0.590741025280577</v>
      </c>
      <c r="J166" s="33">
        <f t="shared" si="18"/>
        <v>10.2553232729734</v>
      </c>
      <c r="K166" s="23"/>
      <c r="L166" s="23"/>
      <c r="M166" s="34">
        <f t="shared" si="19"/>
        <v>64.4653232729734</v>
      </c>
      <c r="N166" s="35">
        <f t="shared" si="20"/>
        <v>64.4653232729734</v>
      </c>
      <c r="O166" s="36"/>
      <c r="P166" s="36"/>
      <c r="Q166" s="37">
        <f t="shared" si="21"/>
        <v>20.1493493348851</v>
      </c>
      <c r="R166">
        <v>96700</v>
      </c>
      <c r="S166" s="71" t="s">
        <v>25</v>
      </c>
      <c r="T166" s="61" t="s">
        <v>35</v>
      </c>
      <c r="U166" s="62" t="s">
        <v>36</v>
      </c>
      <c r="V166" s="66"/>
    </row>
    <row r="167" ht="15.75" spans="1:22">
      <c r="A167" s="46"/>
      <c r="B167" s="90">
        <v>155</v>
      </c>
      <c r="C167" s="104" t="s">
        <v>30</v>
      </c>
      <c r="D167" s="75">
        <v>64</v>
      </c>
      <c r="E167" s="85">
        <v>54.28</v>
      </c>
      <c r="F167" s="57"/>
      <c r="G167" s="59"/>
      <c r="H167" s="23">
        <f t="shared" si="16"/>
        <v>54.28</v>
      </c>
      <c r="I167" s="23">
        <f t="shared" si="17"/>
        <v>0.59150383420457</v>
      </c>
      <c r="J167" s="33">
        <f t="shared" si="18"/>
        <v>10.2685657121748</v>
      </c>
      <c r="K167" s="23"/>
      <c r="L167" s="23"/>
      <c r="M167" s="34">
        <f t="shared" si="19"/>
        <v>64.5485657121748</v>
      </c>
      <c r="N167" s="35">
        <f t="shared" si="20"/>
        <v>64.5485657121748</v>
      </c>
      <c r="O167" s="36"/>
      <c r="P167" s="36"/>
      <c r="Q167" s="77">
        <f t="shared" si="21"/>
        <v>20.17536767935</v>
      </c>
      <c r="R167">
        <v>96800</v>
      </c>
      <c r="S167" s="71" t="s">
        <v>25</v>
      </c>
      <c r="T167" s="61" t="s">
        <v>35</v>
      </c>
      <c r="U167" s="62" t="s">
        <v>36</v>
      </c>
    </row>
    <row r="168" ht="15.75" customHeight="1" spans="1:22">
      <c r="A168" s="78" t="s">
        <v>42</v>
      </c>
      <c r="B168" s="10">
        <v>156</v>
      </c>
      <c r="C168" s="79" t="s">
        <v>30</v>
      </c>
      <c r="D168" s="64">
        <v>65</v>
      </c>
      <c r="E168" s="82">
        <v>78.33</v>
      </c>
      <c r="F168" s="57">
        <v>117</v>
      </c>
      <c r="G168" s="94">
        <v>1.79</v>
      </c>
      <c r="H168" s="59">
        <f t="shared" si="16"/>
        <v>80.12</v>
      </c>
      <c r="I168" s="23">
        <f t="shared" si="17"/>
        <v>0.873089299861278</v>
      </c>
      <c r="J168" s="33">
        <f t="shared" si="18"/>
        <v>15.1569175545218</v>
      </c>
      <c r="K168" s="59"/>
      <c r="L168" s="59"/>
      <c r="M168" s="34">
        <f t="shared" si="19"/>
        <v>93.4869175545218</v>
      </c>
      <c r="N168" s="35">
        <f t="shared" si="20"/>
        <v>95.2769175545218</v>
      </c>
      <c r="O168" s="60" t="s">
        <v>43</v>
      </c>
      <c r="P168" s="60">
        <v>29.25</v>
      </c>
      <c r="Q168" s="37">
        <f t="shared" si="21"/>
        <v>29.7798536932484</v>
      </c>
      <c r="R168">
        <v>158000</v>
      </c>
      <c r="S168" s="71" t="s">
        <v>25</v>
      </c>
      <c r="T168" s="61" t="s">
        <v>32</v>
      </c>
      <c r="U168" s="62" t="s">
        <v>33</v>
      </c>
    </row>
    <row r="169" spans="1:22">
      <c r="A169" s="55"/>
      <c r="B169" s="11">
        <v>157</v>
      </c>
      <c r="C169" s="56" t="s">
        <v>30</v>
      </c>
      <c r="D169" s="57">
        <v>66</v>
      </c>
      <c r="E169" s="63">
        <v>81.74</v>
      </c>
      <c r="F169" s="57">
        <v>121</v>
      </c>
      <c r="G169" s="59">
        <v>1.57</v>
      </c>
      <c r="H169" s="59">
        <f t="shared" si="16"/>
        <v>83.31</v>
      </c>
      <c r="I169" s="23">
        <f t="shared" si="17"/>
        <v>0.907851592254656</v>
      </c>
      <c r="J169" s="33">
        <f t="shared" si="18"/>
        <v>15.7603944267</v>
      </c>
      <c r="K169" s="59"/>
      <c r="L169" s="59"/>
      <c r="M169" s="34">
        <f t="shared" si="19"/>
        <v>97.5003944267</v>
      </c>
      <c r="N169" s="35">
        <f t="shared" si="20"/>
        <v>99.0703944267</v>
      </c>
      <c r="O169" s="60"/>
      <c r="P169" s="60"/>
      <c r="Q169" s="37">
        <f t="shared" si="21"/>
        <v>30.9655468195772</v>
      </c>
      <c r="R169">
        <v>143000</v>
      </c>
      <c r="S169" s="71" t="s">
        <v>25</v>
      </c>
      <c r="T169" s="61" t="s">
        <v>32</v>
      </c>
      <c r="U169" s="62" t="s">
        <v>33</v>
      </c>
    </row>
    <row r="170" spans="1:22">
      <c r="A170" s="55"/>
      <c r="B170" s="11">
        <v>158</v>
      </c>
      <c r="C170" s="56" t="s">
        <v>30</v>
      </c>
      <c r="D170" s="64">
        <v>67</v>
      </c>
      <c r="E170" s="65">
        <v>81.31</v>
      </c>
      <c r="F170" s="57">
        <v>120</v>
      </c>
      <c r="G170" s="94">
        <v>1.57</v>
      </c>
      <c r="H170" s="59">
        <f t="shared" si="16"/>
        <v>82.88</v>
      </c>
      <c r="I170" s="23">
        <f t="shared" si="17"/>
        <v>0.903165766007273</v>
      </c>
      <c r="J170" s="33">
        <f t="shared" si="18"/>
        <v>15.6790480144629</v>
      </c>
      <c r="K170" s="59"/>
      <c r="L170" s="59"/>
      <c r="M170" s="34">
        <f t="shared" si="19"/>
        <v>96.9890480144629</v>
      </c>
      <c r="N170" s="35">
        <f t="shared" si="20"/>
        <v>98.5590480144628</v>
      </c>
      <c r="O170" s="60"/>
      <c r="P170" s="60"/>
      <c r="Q170" s="37">
        <f t="shared" si="21"/>
        <v>30.8057198464357</v>
      </c>
      <c r="R170">
        <v>143000</v>
      </c>
      <c r="S170" s="71" t="s">
        <v>25</v>
      </c>
      <c r="T170" s="61" t="s">
        <v>32</v>
      </c>
      <c r="U170" s="62" t="s">
        <v>33</v>
      </c>
    </row>
    <row r="171" spans="1:22">
      <c r="A171" s="55"/>
      <c r="B171" s="11">
        <v>159</v>
      </c>
      <c r="C171" s="56" t="s">
        <v>30</v>
      </c>
      <c r="D171" s="64">
        <v>68</v>
      </c>
      <c r="E171" s="65">
        <v>74.02</v>
      </c>
      <c r="F171" s="57">
        <v>23</v>
      </c>
      <c r="G171" s="94">
        <v>2.14</v>
      </c>
      <c r="H171" s="59">
        <f t="shared" si="16"/>
        <v>76.16</v>
      </c>
      <c r="I171" s="23">
        <f t="shared" si="17"/>
        <v>0.82993610930398</v>
      </c>
      <c r="J171" s="33">
        <f t="shared" si="18"/>
        <v>14.407773851128</v>
      </c>
      <c r="K171" s="59"/>
      <c r="L171" s="59"/>
      <c r="M171" s="34">
        <f t="shared" si="19"/>
        <v>88.427773851128</v>
      </c>
      <c r="N171" s="35">
        <f t="shared" si="20"/>
        <v>90.567773851128</v>
      </c>
      <c r="O171" s="60" t="s">
        <v>43</v>
      </c>
      <c r="P171" s="60">
        <v>34.05</v>
      </c>
      <c r="Q171" s="37">
        <f t="shared" si="21"/>
        <v>28.3079587778057</v>
      </c>
      <c r="R171">
        <v>155000</v>
      </c>
      <c r="S171" s="71" t="s">
        <v>25</v>
      </c>
      <c r="T171" s="61" t="s">
        <v>32</v>
      </c>
      <c r="U171" s="62" t="s">
        <v>33</v>
      </c>
    </row>
    <row r="172" spans="1:22">
      <c r="A172" s="55"/>
      <c r="B172" s="11">
        <v>160</v>
      </c>
      <c r="C172" s="56" t="s">
        <v>30</v>
      </c>
      <c r="D172" s="64">
        <v>69</v>
      </c>
      <c r="E172" s="65">
        <v>56.5</v>
      </c>
      <c r="F172" s="57"/>
      <c r="G172" s="94"/>
      <c r="H172" s="59">
        <f t="shared" si="16"/>
        <v>56.5</v>
      </c>
      <c r="I172" s="23">
        <f t="shared" si="17"/>
        <v>0.615695774365479</v>
      </c>
      <c r="J172" s="33">
        <f t="shared" si="18"/>
        <v>10.6885402125622</v>
      </c>
      <c r="K172" s="59"/>
      <c r="L172" s="59"/>
      <c r="M172" s="34">
        <f t="shared" si="19"/>
        <v>67.1885402125622</v>
      </c>
      <c r="N172" s="35">
        <f t="shared" si="20"/>
        <v>67.1885402125622</v>
      </c>
      <c r="O172" s="60" t="s">
        <v>43</v>
      </c>
      <c r="P172" s="60">
        <v>30.31</v>
      </c>
      <c r="Q172" s="70">
        <f t="shared" si="21"/>
        <v>21.0005208895224</v>
      </c>
      <c r="R172">
        <v>128000</v>
      </c>
      <c r="S172" s="71" t="s">
        <v>25</v>
      </c>
      <c r="T172" s="61" t="s">
        <v>35</v>
      </c>
      <c r="U172" s="62" t="s">
        <v>36</v>
      </c>
    </row>
    <row r="173" spans="1:22">
      <c r="A173" s="55"/>
      <c r="B173" s="11">
        <v>161</v>
      </c>
      <c r="C173" s="56" t="s">
        <v>30</v>
      </c>
      <c r="D173" s="64">
        <v>70</v>
      </c>
      <c r="E173" s="65">
        <v>26.61</v>
      </c>
      <c r="F173" s="57">
        <v>18</v>
      </c>
      <c r="G173" s="94">
        <v>2.55</v>
      </c>
      <c r="H173" s="59">
        <f t="shared" si="16"/>
        <v>29.16</v>
      </c>
      <c r="I173" s="23">
        <f t="shared" si="17"/>
        <v>0.317764403194644</v>
      </c>
      <c r="J173" s="33">
        <f t="shared" si="18"/>
        <v>5.51642181589934</v>
      </c>
      <c r="K173" s="59"/>
      <c r="L173" s="59"/>
      <c r="M173" s="34">
        <f t="shared" si="19"/>
        <v>32.1264218158993</v>
      </c>
      <c r="N173" s="35">
        <f t="shared" si="20"/>
        <v>34.6764218158993</v>
      </c>
      <c r="O173" s="60"/>
      <c r="P173" s="60"/>
      <c r="Q173" s="37">
        <f t="shared" si="21"/>
        <v>10.8384989228048</v>
      </c>
      <c r="R173">
        <v>59000</v>
      </c>
      <c r="S173" s="71" t="s">
        <v>25</v>
      </c>
      <c r="T173" s="61" t="s">
        <v>35</v>
      </c>
      <c r="U173" s="62" t="s">
        <v>36</v>
      </c>
    </row>
    <row r="174" spans="1:22">
      <c r="A174" s="55"/>
      <c r="B174" s="11">
        <v>162</v>
      </c>
      <c r="C174" s="56" t="s">
        <v>30</v>
      </c>
      <c r="D174" s="64">
        <v>71</v>
      </c>
      <c r="E174" s="65">
        <v>54.19</v>
      </c>
      <c r="F174" s="57"/>
      <c r="G174" s="94"/>
      <c r="H174" s="59">
        <f t="shared" si="16"/>
        <v>54.19</v>
      </c>
      <c r="I174" s="23">
        <f t="shared" si="17"/>
        <v>0.590523079873722</v>
      </c>
      <c r="J174" s="33">
        <f t="shared" si="18"/>
        <v>10.2515397189158</v>
      </c>
      <c r="K174" s="59"/>
      <c r="L174" s="59"/>
      <c r="M174" s="34">
        <f t="shared" si="19"/>
        <v>64.4415397189158</v>
      </c>
      <c r="N174" s="35">
        <f t="shared" si="20"/>
        <v>64.4415397189158</v>
      </c>
      <c r="O174" s="60"/>
      <c r="P174" s="60"/>
      <c r="Q174" s="37">
        <f t="shared" si="21"/>
        <v>20.1419155221808</v>
      </c>
      <c r="R174">
        <v>103000</v>
      </c>
      <c r="S174" s="71" t="s">
        <v>25</v>
      </c>
      <c r="T174" s="61" t="s">
        <v>35</v>
      </c>
      <c r="U174" s="62" t="s">
        <v>36</v>
      </c>
    </row>
    <row r="175" spans="1:22">
      <c r="A175" s="55"/>
      <c r="B175" s="11">
        <v>163</v>
      </c>
      <c r="C175" s="79" t="s">
        <v>30</v>
      </c>
      <c r="D175" s="64">
        <v>72</v>
      </c>
      <c r="E175" s="65">
        <v>54.21</v>
      </c>
      <c r="F175" s="57"/>
      <c r="G175" s="94"/>
      <c r="H175" s="59">
        <f t="shared" si="16"/>
        <v>54.21</v>
      </c>
      <c r="I175" s="23">
        <f t="shared" si="17"/>
        <v>0.590741025280577</v>
      </c>
      <c r="J175" s="33">
        <f t="shared" si="18"/>
        <v>10.2553232729734</v>
      </c>
      <c r="K175" s="59"/>
      <c r="L175" s="59"/>
      <c r="M175" s="34">
        <f t="shared" si="19"/>
        <v>64.4653232729734</v>
      </c>
      <c r="N175" s="35">
        <f t="shared" si="20"/>
        <v>64.4653232729734</v>
      </c>
      <c r="O175" s="60"/>
      <c r="P175" s="60"/>
      <c r="Q175" s="37">
        <f t="shared" si="21"/>
        <v>20.1493493348851</v>
      </c>
      <c r="R175">
        <v>103000</v>
      </c>
      <c r="S175" s="71" t="s">
        <v>25</v>
      </c>
      <c r="T175" s="61" t="s">
        <v>35</v>
      </c>
      <c r="U175" s="62" t="s">
        <v>36</v>
      </c>
    </row>
    <row r="176" spans="1:22">
      <c r="A176" s="55"/>
      <c r="B176" s="11">
        <v>164</v>
      </c>
      <c r="C176" s="56" t="s">
        <v>30</v>
      </c>
      <c r="D176" s="57">
        <v>73</v>
      </c>
      <c r="E176" s="85">
        <v>27.21</v>
      </c>
      <c r="F176" s="57">
        <v>2</v>
      </c>
      <c r="G176" s="59">
        <v>2.53</v>
      </c>
      <c r="H176" s="59">
        <f t="shared" si="16"/>
        <v>29.74</v>
      </c>
      <c r="I176" s="23">
        <f t="shared" si="17"/>
        <v>0.32408481999344</v>
      </c>
      <c r="J176" s="33">
        <f t="shared" si="18"/>
        <v>5.62614488356812</v>
      </c>
      <c r="K176" s="59"/>
      <c r="L176" s="59"/>
      <c r="M176" s="34">
        <f t="shared" si="19"/>
        <v>32.8361448835681</v>
      </c>
      <c r="N176" s="35">
        <f t="shared" si="20"/>
        <v>35.3661448835681</v>
      </c>
      <c r="O176" s="60"/>
      <c r="P176" s="60"/>
      <c r="Q176" s="37">
        <f t="shared" si="21"/>
        <v>11.0540794912282</v>
      </c>
      <c r="R176">
        <v>60000</v>
      </c>
      <c r="S176" s="71" t="s">
        <v>25</v>
      </c>
      <c r="T176" s="61" t="s">
        <v>35</v>
      </c>
      <c r="U176" s="62" t="s">
        <v>36</v>
      </c>
    </row>
    <row r="177" ht="15.75" spans="1:21">
      <c r="A177" s="72"/>
      <c r="B177" s="90">
        <v>165</v>
      </c>
      <c r="C177" s="106" t="s">
        <v>44</v>
      </c>
      <c r="D177" s="107">
        <v>74</v>
      </c>
      <c r="E177" s="76">
        <v>83.42</v>
      </c>
      <c r="F177" s="57">
        <v>7</v>
      </c>
      <c r="G177" s="108">
        <v>1.52</v>
      </c>
      <c r="H177" s="59">
        <f t="shared" si="16"/>
        <v>84.94</v>
      </c>
      <c r="I177" s="23">
        <f t="shared" si="17"/>
        <v>0.925614142913342</v>
      </c>
      <c r="J177" s="33">
        <f t="shared" si="18"/>
        <v>16.0687540823899</v>
      </c>
      <c r="K177" s="59"/>
      <c r="L177" s="59"/>
      <c r="M177" s="34">
        <f t="shared" si="19"/>
        <v>99.4887540823899</v>
      </c>
      <c r="N177" s="35">
        <f t="shared" si="20"/>
        <v>101.00875408239</v>
      </c>
      <c r="O177" s="60" t="s">
        <v>43</v>
      </c>
      <c r="P177" s="60">
        <v>24.64</v>
      </c>
      <c r="Q177" s="77">
        <f t="shared" si="21"/>
        <v>31.571402554974</v>
      </c>
      <c r="R177">
        <v>178000</v>
      </c>
      <c r="S177" s="71" t="s">
        <v>25</v>
      </c>
      <c r="T177" s="61" t="s">
        <v>35</v>
      </c>
      <c r="U177" s="62" t="s">
        <v>36</v>
      </c>
    </row>
    <row r="178" ht="15.75" spans="1:21">
      <c r="A178" s="109"/>
      <c r="B178" s="10"/>
      <c r="C178" s="110" t="s">
        <v>45</v>
      </c>
      <c r="D178" s="99"/>
      <c r="E178" s="63"/>
      <c r="F178" s="59"/>
      <c r="G178" s="59"/>
      <c r="H178" s="23"/>
      <c r="I178" s="23"/>
      <c r="J178" s="33"/>
      <c r="K178" s="111"/>
      <c r="L178" s="111"/>
      <c r="M178" s="34"/>
      <c r="N178" s="36"/>
      <c r="O178" s="36"/>
      <c r="P178" s="36"/>
      <c r="Q178" s="37"/>
    </row>
    <row r="179" spans="1:21">
      <c r="A179" s="78" t="s">
        <v>46</v>
      </c>
      <c r="B179" s="11">
        <v>166</v>
      </c>
      <c r="C179" s="96" t="s">
        <v>47</v>
      </c>
      <c r="D179" s="97"/>
      <c r="E179" s="63">
        <v>375.39</v>
      </c>
      <c r="F179" s="112">
        <v>91</v>
      </c>
      <c r="G179" s="59">
        <v>4.94</v>
      </c>
      <c r="H179" s="59">
        <f t="shared" si="16"/>
        <v>380.33</v>
      </c>
      <c r="I179" s="23">
        <f t="shared" si="17"/>
        <v>4.14455882945881</v>
      </c>
      <c r="J179" s="33">
        <f t="shared" si="18"/>
        <v>71.9499557352879</v>
      </c>
      <c r="K179" s="111"/>
      <c r="L179" s="111"/>
      <c r="M179" s="34">
        <f t="shared" si="19"/>
        <v>447.339955735288</v>
      </c>
      <c r="N179" s="35">
        <f t="shared" si="20"/>
        <v>452.279955735288</v>
      </c>
      <c r="O179" s="60"/>
      <c r="P179" s="60"/>
      <c r="Q179" s="37">
        <f t="shared" si="21"/>
        <v>141.365099290479</v>
      </c>
    </row>
    <row r="180" spans="1:21">
      <c r="A180" s="55"/>
      <c r="B180" s="11">
        <v>167</v>
      </c>
      <c r="C180" s="96" t="s">
        <v>44</v>
      </c>
      <c r="D180" s="97">
        <v>1</v>
      </c>
      <c r="E180" s="63">
        <v>54.21</v>
      </c>
      <c r="F180" s="112">
        <v>80</v>
      </c>
      <c r="G180" s="59">
        <v>2.7</v>
      </c>
      <c r="H180" s="59">
        <f t="shared" si="16"/>
        <v>56.91</v>
      </c>
      <c r="I180" s="23">
        <f t="shared" si="17"/>
        <v>0.620163655206007</v>
      </c>
      <c r="J180" s="33">
        <f t="shared" si="18"/>
        <v>10.7661030707418</v>
      </c>
      <c r="K180" s="111"/>
      <c r="L180" s="111"/>
      <c r="M180" s="34">
        <f t="shared" si="19"/>
        <v>64.9761030707418</v>
      </c>
      <c r="N180" s="35">
        <f t="shared" si="20"/>
        <v>67.6761030707418</v>
      </c>
      <c r="O180" s="60"/>
      <c r="P180" s="60"/>
      <c r="Q180" s="37">
        <f t="shared" si="21"/>
        <v>21.1529140499596</v>
      </c>
    </row>
    <row r="181" spans="1:21">
      <c r="A181" s="55"/>
      <c r="B181" s="11">
        <v>168</v>
      </c>
      <c r="C181" s="96" t="s">
        <v>44</v>
      </c>
      <c r="D181" s="97">
        <v>2</v>
      </c>
      <c r="E181" s="63">
        <v>54.64</v>
      </c>
      <c r="F181" s="86">
        <v>81</v>
      </c>
      <c r="G181" s="59">
        <v>2.64</v>
      </c>
      <c r="H181" s="59">
        <f t="shared" si="16"/>
        <v>57.28</v>
      </c>
      <c r="I181" s="23">
        <f t="shared" si="17"/>
        <v>0.624195645232826</v>
      </c>
      <c r="J181" s="33">
        <f t="shared" si="18"/>
        <v>10.8360988208064</v>
      </c>
      <c r="K181" s="111"/>
      <c r="L181" s="111"/>
      <c r="M181" s="34">
        <f t="shared" si="19"/>
        <v>65.4760988208064</v>
      </c>
      <c r="N181" s="35">
        <f t="shared" si="20"/>
        <v>68.1160988208064</v>
      </c>
      <c r="O181" s="60"/>
      <c r="P181" s="60"/>
      <c r="Q181" s="37">
        <f t="shared" si="21"/>
        <v>21.2904395849884</v>
      </c>
    </row>
    <row r="182" spans="1:21">
      <c r="A182" s="55"/>
      <c r="B182" s="11">
        <v>169</v>
      </c>
      <c r="C182" s="96" t="s">
        <v>44</v>
      </c>
      <c r="D182" s="97">
        <v>3</v>
      </c>
      <c r="E182" s="63">
        <v>27.1</v>
      </c>
      <c r="F182" s="86">
        <v>90</v>
      </c>
      <c r="G182" s="59">
        <v>4.7</v>
      </c>
      <c r="H182" s="59">
        <f t="shared" si="16"/>
        <v>31.8</v>
      </c>
      <c r="I182" s="23">
        <f t="shared" si="17"/>
        <v>0.346533196899509</v>
      </c>
      <c r="J182" s="33">
        <f t="shared" si="18"/>
        <v>6.01585095149516</v>
      </c>
      <c r="K182" s="111"/>
      <c r="L182" s="111"/>
      <c r="M182" s="34">
        <f t="shared" si="19"/>
        <v>33.1158509514952</v>
      </c>
      <c r="N182" s="35">
        <f t="shared" si="20"/>
        <v>37.8158509514952</v>
      </c>
      <c r="O182" s="60"/>
      <c r="P182" s="60"/>
      <c r="Q182" s="37">
        <f t="shared" si="21"/>
        <v>11.8197621997666</v>
      </c>
      <c r="T182" s="1"/>
    </row>
    <row r="183" spans="1:21">
      <c r="A183" s="55"/>
      <c r="B183" s="11">
        <v>170</v>
      </c>
      <c r="C183" s="96" t="s">
        <v>44</v>
      </c>
      <c r="D183" s="97">
        <v>4</v>
      </c>
      <c r="E183" s="63">
        <v>27.1</v>
      </c>
      <c r="F183" s="86">
        <v>55</v>
      </c>
      <c r="G183" s="59">
        <v>4.18</v>
      </c>
      <c r="H183" s="59">
        <f t="shared" si="16"/>
        <v>31.28</v>
      </c>
      <c r="I183" s="23">
        <f t="shared" si="17"/>
        <v>0.340866616321278</v>
      </c>
      <c r="J183" s="33">
        <f t="shared" si="18"/>
        <v>5.91747854599901</v>
      </c>
      <c r="K183" s="111"/>
      <c r="L183" s="111"/>
      <c r="M183" s="34">
        <f t="shared" si="19"/>
        <v>33.017478545999</v>
      </c>
      <c r="N183" s="35">
        <f t="shared" si="20"/>
        <v>37.197478545999</v>
      </c>
      <c r="O183" s="60"/>
      <c r="P183" s="60"/>
      <c r="Q183" s="37">
        <f t="shared" si="21"/>
        <v>11.6264830694559</v>
      </c>
    </row>
    <row r="184" spans="1:21">
      <c r="A184" s="55"/>
      <c r="B184" s="11">
        <v>171</v>
      </c>
      <c r="C184" s="96" t="s">
        <v>44</v>
      </c>
      <c r="D184" s="97">
        <v>5</v>
      </c>
      <c r="E184" s="63">
        <v>54.19</v>
      </c>
      <c r="F184" s="86">
        <v>82</v>
      </c>
      <c r="G184" s="59">
        <v>2.77</v>
      </c>
      <c r="H184" s="59">
        <f t="shared" si="16"/>
        <v>56.96</v>
      </c>
      <c r="I184" s="23">
        <f t="shared" si="17"/>
        <v>0.620708518723145</v>
      </c>
      <c r="J184" s="33">
        <f t="shared" si="18"/>
        <v>10.7755619558857</v>
      </c>
      <c r="K184" s="111"/>
      <c r="L184" s="111"/>
      <c r="M184" s="34">
        <f t="shared" si="19"/>
        <v>64.9655619558857</v>
      </c>
      <c r="N184" s="35">
        <f t="shared" si="20"/>
        <v>67.7355619558857</v>
      </c>
      <c r="O184" s="60">
        <v>9.43</v>
      </c>
      <c r="P184" s="60"/>
      <c r="Q184" s="37">
        <f t="shared" si="21"/>
        <v>21.1714985817203</v>
      </c>
    </row>
    <row r="185" spans="1:21">
      <c r="A185" s="55"/>
      <c r="B185" s="11">
        <v>172</v>
      </c>
      <c r="C185" s="96" t="s">
        <v>44</v>
      </c>
      <c r="D185" s="97">
        <v>6</v>
      </c>
      <c r="E185" s="63">
        <v>27.02</v>
      </c>
      <c r="F185" s="86">
        <v>73</v>
      </c>
      <c r="G185" s="59">
        <v>3.81</v>
      </c>
      <c r="H185" s="59">
        <f t="shared" si="16"/>
        <v>30.83</v>
      </c>
      <c r="I185" s="23">
        <f t="shared" si="17"/>
        <v>0.335962844667039</v>
      </c>
      <c r="J185" s="33">
        <f t="shared" si="18"/>
        <v>5.83234857970427</v>
      </c>
      <c r="K185" s="111"/>
      <c r="L185" s="111"/>
      <c r="M185" s="34">
        <f t="shared" si="19"/>
        <v>32.8523485797043</v>
      </c>
      <c r="N185" s="35">
        <f t="shared" si="20"/>
        <v>36.6623485797043</v>
      </c>
      <c r="O185" s="60">
        <v>5.78</v>
      </c>
      <c r="P185" s="60"/>
      <c r="Q185" s="37">
        <f t="shared" si="21"/>
        <v>11.4592222836102</v>
      </c>
    </row>
    <row r="186" ht="15.75" spans="1:21">
      <c r="A186" s="72"/>
      <c r="B186" s="90">
        <v>173</v>
      </c>
      <c r="C186" s="113" t="s">
        <v>44</v>
      </c>
      <c r="D186" s="107">
        <v>7</v>
      </c>
      <c r="E186" s="63">
        <v>54.12</v>
      </c>
      <c r="F186" s="86">
        <v>83</v>
      </c>
      <c r="G186" s="59">
        <v>2.64</v>
      </c>
      <c r="H186" s="59">
        <f t="shared" si="16"/>
        <v>56.76</v>
      </c>
      <c r="I186" s="23">
        <f t="shared" si="17"/>
        <v>0.618529064654595</v>
      </c>
      <c r="J186" s="33">
        <f t="shared" si="18"/>
        <v>10.7377264153102</v>
      </c>
      <c r="K186" s="111"/>
      <c r="L186" s="111"/>
      <c r="M186" s="34">
        <f t="shared" si="19"/>
        <v>64.8577264153102</v>
      </c>
      <c r="N186" s="35">
        <f t="shared" si="20"/>
        <v>67.4977264153102</v>
      </c>
      <c r="O186" s="60"/>
      <c r="P186" s="60"/>
      <c r="Q186" s="37">
        <f t="shared" si="21"/>
        <v>21.0971604546777</v>
      </c>
    </row>
    <row r="187" spans="1:21">
      <c r="A187" s="78" t="s">
        <v>48</v>
      </c>
      <c r="B187" s="10">
        <v>174</v>
      </c>
      <c r="C187" s="114" t="s">
        <v>44</v>
      </c>
      <c r="D187" s="99">
        <v>8</v>
      </c>
      <c r="E187" s="58">
        <v>30.79</v>
      </c>
      <c r="F187" s="86">
        <v>72</v>
      </c>
      <c r="G187" s="59">
        <v>3.81</v>
      </c>
      <c r="H187" s="23">
        <f t="shared" si="16"/>
        <v>34.6</v>
      </c>
      <c r="I187" s="23">
        <f t="shared" si="17"/>
        <v>0.377045553859214</v>
      </c>
      <c r="J187" s="33">
        <f t="shared" si="18"/>
        <v>6.54554851955134</v>
      </c>
      <c r="K187" s="111"/>
      <c r="L187" s="111"/>
      <c r="M187" s="34">
        <f t="shared" si="19"/>
        <v>37.3355485195513</v>
      </c>
      <c r="N187" s="35">
        <f t="shared" si="20"/>
        <v>41.1455485195513</v>
      </c>
      <c r="O187" s="36"/>
      <c r="P187" s="36"/>
      <c r="Q187" s="37">
        <f t="shared" si="21"/>
        <v>12.8604959783624</v>
      </c>
    </row>
    <row r="188" spans="1:21">
      <c r="A188" s="55"/>
      <c r="B188" s="11">
        <v>175</v>
      </c>
      <c r="C188" s="96" t="s">
        <v>44</v>
      </c>
      <c r="D188" s="97">
        <v>9</v>
      </c>
      <c r="E188" s="63">
        <v>54.21</v>
      </c>
      <c r="F188" s="86">
        <v>84</v>
      </c>
      <c r="G188" s="59">
        <v>2.63</v>
      </c>
      <c r="H188" s="23">
        <f t="shared" si="16"/>
        <v>56.84</v>
      </c>
      <c r="I188" s="23">
        <f t="shared" si="17"/>
        <v>0.619400846282015</v>
      </c>
      <c r="J188" s="33">
        <f t="shared" si="18"/>
        <v>10.7528606315404</v>
      </c>
      <c r="K188" s="111"/>
      <c r="L188" s="111"/>
      <c r="M188" s="34">
        <f t="shared" si="19"/>
        <v>64.9628606315404</v>
      </c>
      <c r="N188" s="35">
        <f t="shared" si="20"/>
        <v>67.5928606315404</v>
      </c>
      <c r="O188" s="36"/>
      <c r="P188" s="36"/>
      <c r="Q188" s="37">
        <f t="shared" si="21"/>
        <v>21.1268957054947</v>
      </c>
    </row>
    <row r="189" spans="1:21">
      <c r="A189" s="55"/>
      <c r="B189" s="11">
        <v>176</v>
      </c>
      <c r="C189" s="96" t="s">
        <v>44</v>
      </c>
      <c r="D189" s="97">
        <v>10</v>
      </c>
      <c r="E189" s="63">
        <v>54.64</v>
      </c>
      <c r="F189" s="86">
        <v>85</v>
      </c>
      <c r="G189" s="59">
        <v>2.6</v>
      </c>
      <c r="H189" s="23">
        <f t="shared" si="16"/>
        <v>57.24</v>
      </c>
      <c r="I189" s="23">
        <f t="shared" si="17"/>
        <v>0.623759754419116</v>
      </c>
      <c r="J189" s="33">
        <f t="shared" si="18"/>
        <v>10.8285317126913</v>
      </c>
      <c r="K189" s="111"/>
      <c r="L189" s="111"/>
      <c r="M189" s="34">
        <f t="shared" si="19"/>
        <v>65.4685317126913</v>
      </c>
      <c r="N189" s="35">
        <f t="shared" si="20"/>
        <v>68.0685317126913</v>
      </c>
      <c r="O189" s="36"/>
      <c r="P189" s="36"/>
      <c r="Q189" s="37">
        <f t="shared" si="21"/>
        <v>21.2755719595798</v>
      </c>
    </row>
    <row r="190" spans="1:21">
      <c r="A190" s="55"/>
      <c r="B190" s="11">
        <v>177</v>
      </c>
      <c r="C190" s="96" t="s">
        <v>44</v>
      </c>
      <c r="D190" s="97">
        <v>11</v>
      </c>
      <c r="E190" s="63">
        <v>27.1</v>
      </c>
      <c r="F190" s="86">
        <v>71</v>
      </c>
      <c r="G190" s="59">
        <v>3.81</v>
      </c>
      <c r="H190" s="23">
        <f t="shared" si="16"/>
        <v>30.91</v>
      </c>
      <c r="I190" s="23">
        <f t="shared" si="17"/>
        <v>0.336834626294459</v>
      </c>
      <c r="J190" s="33">
        <f t="shared" si="18"/>
        <v>5.84748279593445</v>
      </c>
      <c r="K190" s="111"/>
      <c r="L190" s="111"/>
      <c r="M190" s="34">
        <f t="shared" si="19"/>
        <v>32.9474827959344</v>
      </c>
      <c r="N190" s="35">
        <f t="shared" si="20"/>
        <v>36.7574827959345</v>
      </c>
      <c r="O190" s="36"/>
      <c r="P190" s="36"/>
      <c r="Q190" s="37">
        <f t="shared" si="21"/>
        <v>11.4889575344272</v>
      </c>
    </row>
    <row r="191" spans="1:21">
      <c r="A191" s="55"/>
      <c r="B191" s="11">
        <v>178</v>
      </c>
      <c r="C191" s="96" t="s">
        <v>44</v>
      </c>
      <c r="D191" s="97">
        <v>12</v>
      </c>
      <c r="E191" s="63">
        <v>27.1</v>
      </c>
      <c r="F191" s="86">
        <v>70</v>
      </c>
      <c r="G191" s="59">
        <v>3.81</v>
      </c>
      <c r="H191" s="23">
        <f t="shared" si="16"/>
        <v>30.91</v>
      </c>
      <c r="I191" s="23">
        <f t="shared" si="17"/>
        <v>0.336834626294459</v>
      </c>
      <c r="J191" s="33">
        <f t="shared" si="18"/>
        <v>5.84748279593445</v>
      </c>
      <c r="K191" s="111"/>
      <c r="L191" s="111"/>
      <c r="M191" s="34">
        <f t="shared" si="19"/>
        <v>32.9474827959344</v>
      </c>
      <c r="N191" s="35">
        <f t="shared" si="20"/>
        <v>36.7574827959345</v>
      </c>
      <c r="O191" s="36"/>
      <c r="P191" s="36"/>
      <c r="Q191" s="37">
        <f t="shared" si="21"/>
        <v>11.4889575344272</v>
      </c>
    </row>
    <row r="192" spans="1:21">
      <c r="A192" s="55"/>
      <c r="B192" s="11">
        <v>179</v>
      </c>
      <c r="C192" s="96" t="s">
        <v>44</v>
      </c>
      <c r="D192" s="97">
        <v>13</v>
      </c>
      <c r="E192" s="63">
        <v>54.21</v>
      </c>
      <c r="F192" s="86">
        <v>87</v>
      </c>
      <c r="G192" s="59">
        <v>2.65</v>
      </c>
      <c r="H192" s="23">
        <f t="shared" si="16"/>
        <v>56.86</v>
      </c>
      <c r="I192" s="23">
        <f t="shared" si="17"/>
        <v>0.61961879168887</v>
      </c>
      <c r="J192" s="33">
        <f t="shared" si="18"/>
        <v>10.7566441855979</v>
      </c>
      <c r="K192" s="111"/>
      <c r="L192" s="111"/>
      <c r="M192" s="34">
        <f t="shared" si="19"/>
        <v>64.9666441855979</v>
      </c>
      <c r="N192" s="35">
        <f t="shared" si="20"/>
        <v>67.6166441855979</v>
      </c>
      <c r="O192" s="36"/>
      <c r="P192" s="36"/>
      <c r="Q192" s="37">
        <f t="shared" si="21"/>
        <v>21.134329518199</v>
      </c>
    </row>
    <row r="193" spans="1:17">
      <c r="A193" s="55"/>
      <c r="B193" s="11">
        <v>180</v>
      </c>
      <c r="C193" s="96" t="s">
        <v>44</v>
      </c>
      <c r="D193" s="97">
        <v>14</v>
      </c>
      <c r="E193" s="63">
        <v>54.64</v>
      </c>
      <c r="F193" s="86">
        <v>88</v>
      </c>
      <c r="G193" s="59">
        <v>2.65</v>
      </c>
      <c r="H193" s="23">
        <f t="shared" si="16"/>
        <v>57.29</v>
      </c>
      <c r="I193" s="23">
        <f t="shared" si="17"/>
        <v>0.624304617936253</v>
      </c>
      <c r="J193" s="33">
        <f t="shared" si="18"/>
        <v>10.8379905978351</v>
      </c>
      <c r="K193" s="111"/>
      <c r="L193" s="111"/>
      <c r="M193" s="34">
        <f t="shared" si="19"/>
        <v>65.4779905978351</v>
      </c>
      <c r="N193" s="35">
        <f t="shared" si="20"/>
        <v>68.1279905978352</v>
      </c>
      <c r="O193" s="36"/>
      <c r="P193" s="36"/>
      <c r="Q193" s="37">
        <f t="shared" si="21"/>
        <v>21.2941564913405</v>
      </c>
    </row>
    <row r="194" spans="1:17">
      <c r="A194" s="55"/>
      <c r="B194" s="11">
        <v>181</v>
      </c>
      <c r="C194" s="96" t="s">
        <v>44</v>
      </c>
      <c r="D194" s="97">
        <v>15</v>
      </c>
      <c r="E194" s="63">
        <v>27.1</v>
      </c>
      <c r="F194" s="86">
        <v>69</v>
      </c>
      <c r="G194" s="59">
        <v>3.81</v>
      </c>
      <c r="H194" s="23">
        <f t="shared" si="16"/>
        <v>30.91</v>
      </c>
      <c r="I194" s="23">
        <f t="shared" si="17"/>
        <v>0.336834626294459</v>
      </c>
      <c r="J194" s="33">
        <f t="shared" si="18"/>
        <v>5.84748279593445</v>
      </c>
      <c r="K194" s="111"/>
      <c r="L194" s="111"/>
      <c r="M194" s="34">
        <f t="shared" si="19"/>
        <v>32.9474827959344</v>
      </c>
      <c r="N194" s="35">
        <f t="shared" si="20"/>
        <v>36.7574827959345</v>
      </c>
      <c r="O194" s="36"/>
      <c r="P194" s="36"/>
      <c r="Q194" s="37">
        <f t="shared" si="21"/>
        <v>11.4889575344272</v>
      </c>
    </row>
    <row r="195" spans="1:17">
      <c r="A195" s="55"/>
      <c r="B195" s="11">
        <v>182</v>
      </c>
      <c r="C195" s="96" t="s">
        <v>44</v>
      </c>
      <c r="D195" s="97">
        <v>16</v>
      </c>
      <c r="E195" s="63">
        <v>54.28</v>
      </c>
      <c r="F195" s="86">
        <v>101</v>
      </c>
      <c r="G195" s="59">
        <v>2.71</v>
      </c>
      <c r="H195" s="23">
        <f t="shared" ref="H195:H247" si="22">E195+G195</f>
        <v>56.99</v>
      </c>
      <c r="I195" s="23">
        <f t="shared" si="17"/>
        <v>0.621035436833428</v>
      </c>
      <c r="J195" s="33">
        <f t="shared" si="18"/>
        <v>10.781237286972</v>
      </c>
      <c r="K195" s="111"/>
      <c r="L195" s="111"/>
      <c r="M195" s="34">
        <f t="shared" si="19"/>
        <v>65.061237286972</v>
      </c>
      <c r="N195" s="35">
        <f t="shared" si="20"/>
        <v>67.771237286972</v>
      </c>
      <c r="O195" s="36"/>
      <c r="P195" s="36"/>
      <c r="Q195" s="37">
        <f t="shared" si="21"/>
        <v>21.1826493007766</v>
      </c>
    </row>
    <row r="196" spans="1:17">
      <c r="A196" s="55"/>
      <c r="B196" s="11">
        <v>183</v>
      </c>
      <c r="C196" s="96" t="s">
        <v>44</v>
      </c>
      <c r="D196" s="97">
        <v>17</v>
      </c>
      <c r="E196" s="63">
        <v>54.28</v>
      </c>
      <c r="F196" s="86">
        <v>115</v>
      </c>
      <c r="G196" s="59">
        <v>2.75</v>
      </c>
      <c r="H196" s="23">
        <f t="shared" si="22"/>
        <v>57.03</v>
      </c>
      <c r="I196" s="23">
        <f t="shared" si="17"/>
        <v>0.621471327647138</v>
      </c>
      <c r="J196" s="33">
        <f t="shared" si="18"/>
        <v>10.7888043950871</v>
      </c>
      <c r="K196" s="111"/>
      <c r="L196" s="111"/>
      <c r="M196" s="34">
        <f t="shared" si="19"/>
        <v>65.0688043950871</v>
      </c>
      <c r="N196" s="35">
        <f t="shared" si="20"/>
        <v>67.8188043950871</v>
      </c>
      <c r="O196" s="36"/>
      <c r="P196" s="36"/>
      <c r="Q196" s="37">
        <f t="shared" si="21"/>
        <v>21.1975169261852</v>
      </c>
    </row>
    <row r="197" spans="1:17">
      <c r="A197" s="55"/>
      <c r="B197" s="11">
        <v>184</v>
      </c>
      <c r="C197" s="96" t="s">
        <v>44</v>
      </c>
      <c r="D197" s="97">
        <v>18</v>
      </c>
      <c r="E197" s="63">
        <v>54.21</v>
      </c>
      <c r="F197" s="86">
        <v>116</v>
      </c>
      <c r="G197" s="59">
        <v>2.75</v>
      </c>
      <c r="H197" s="23">
        <f t="shared" si="22"/>
        <v>56.96</v>
      </c>
      <c r="I197" s="23">
        <f t="shared" si="17"/>
        <v>0.620708518723145</v>
      </c>
      <c r="J197" s="33">
        <f t="shared" si="18"/>
        <v>10.7755619558857</v>
      </c>
      <c r="K197" s="111"/>
      <c r="L197" s="111"/>
      <c r="M197" s="34">
        <f t="shared" si="19"/>
        <v>64.9855619558857</v>
      </c>
      <c r="N197" s="35">
        <f t="shared" si="20"/>
        <v>67.7355619558857</v>
      </c>
      <c r="O197" s="36"/>
      <c r="P197" s="36"/>
      <c r="Q197" s="37">
        <f t="shared" si="21"/>
        <v>21.1714985817203</v>
      </c>
    </row>
    <row r="198" spans="1:17">
      <c r="A198" s="55"/>
      <c r="B198" s="11">
        <v>185</v>
      </c>
      <c r="C198" s="96" t="s">
        <v>44</v>
      </c>
      <c r="D198" s="97">
        <v>19</v>
      </c>
      <c r="E198" s="63">
        <v>27.21</v>
      </c>
      <c r="F198" s="86">
        <v>68</v>
      </c>
      <c r="G198" s="59">
        <v>3.81</v>
      </c>
      <c r="H198" s="23">
        <f t="shared" si="22"/>
        <v>31.02</v>
      </c>
      <c r="I198" s="23">
        <f t="shared" si="17"/>
        <v>0.338033326032162</v>
      </c>
      <c r="J198" s="33">
        <f t="shared" si="18"/>
        <v>5.86829234325094</v>
      </c>
      <c r="K198" s="111"/>
      <c r="L198" s="111"/>
      <c r="M198" s="34">
        <f t="shared" si="19"/>
        <v>33.0782923432509</v>
      </c>
      <c r="N198" s="35">
        <f t="shared" si="20"/>
        <v>36.8882923432509</v>
      </c>
      <c r="O198" s="36"/>
      <c r="P198" s="36"/>
      <c r="Q198" s="37">
        <f t="shared" si="21"/>
        <v>11.5298435043006</v>
      </c>
    </row>
    <row r="199" spans="1:17">
      <c r="A199" s="55"/>
      <c r="B199" s="11">
        <v>186</v>
      </c>
      <c r="C199" s="96" t="s">
        <v>44</v>
      </c>
      <c r="D199" s="97">
        <v>20</v>
      </c>
      <c r="E199" s="63">
        <v>54.21</v>
      </c>
      <c r="F199" s="86">
        <v>45</v>
      </c>
      <c r="G199" s="59">
        <v>3.74</v>
      </c>
      <c r="H199" s="23">
        <f t="shared" si="22"/>
        <v>57.95</v>
      </c>
      <c r="I199" s="23">
        <f t="shared" si="17"/>
        <v>0.631496816362469</v>
      </c>
      <c r="J199" s="33">
        <f t="shared" si="18"/>
        <v>10.9628478817341</v>
      </c>
      <c r="K199" s="111"/>
      <c r="L199" s="111"/>
      <c r="M199" s="34">
        <f t="shared" si="19"/>
        <v>65.1728478817341</v>
      </c>
      <c r="N199" s="35">
        <f t="shared" si="20"/>
        <v>68.9128478817341</v>
      </c>
      <c r="O199" s="36"/>
      <c r="P199" s="36"/>
      <c r="Q199" s="37">
        <f t="shared" si="21"/>
        <v>21.5394723105809</v>
      </c>
    </row>
    <row r="200" spans="1:17">
      <c r="A200" s="55"/>
      <c r="B200" s="11">
        <v>187</v>
      </c>
      <c r="C200" s="96" t="s">
        <v>44</v>
      </c>
      <c r="D200" s="97">
        <v>21</v>
      </c>
      <c r="E200" s="63">
        <v>54.19</v>
      </c>
      <c r="F200" s="86">
        <v>122</v>
      </c>
      <c r="G200" s="59">
        <v>2.44</v>
      </c>
      <c r="H200" s="23">
        <f t="shared" si="22"/>
        <v>56.63</v>
      </c>
      <c r="I200" s="23">
        <f t="shared" si="17"/>
        <v>0.617112419510037</v>
      </c>
      <c r="J200" s="33">
        <f t="shared" si="18"/>
        <v>10.7131333139362</v>
      </c>
      <c r="K200" s="111"/>
      <c r="L200" s="111"/>
      <c r="M200" s="34">
        <f t="shared" si="19"/>
        <v>64.9031333139362</v>
      </c>
      <c r="N200" s="35">
        <f t="shared" si="20"/>
        <v>67.3431333139362</v>
      </c>
      <c r="O200" s="36"/>
      <c r="P200" s="36"/>
      <c r="Q200" s="37">
        <f t="shared" si="21"/>
        <v>21.0488406721</v>
      </c>
    </row>
    <row r="201" spans="1:17">
      <c r="A201" s="55"/>
      <c r="B201" s="11">
        <v>188</v>
      </c>
      <c r="C201" s="96" t="s">
        <v>44</v>
      </c>
      <c r="D201" s="97">
        <v>22</v>
      </c>
      <c r="E201" s="63">
        <v>26.61</v>
      </c>
      <c r="F201" s="86">
        <v>44</v>
      </c>
      <c r="G201" s="59">
        <v>3.74</v>
      </c>
      <c r="H201" s="23">
        <f t="shared" si="22"/>
        <v>30.35</v>
      </c>
      <c r="I201" s="23">
        <f t="shared" si="17"/>
        <v>0.330732154902518</v>
      </c>
      <c r="J201" s="33">
        <f t="shared" si="18"/>
        <v>5.74154328232321</v>
      </c>
      <c r="K201" s="111"/>
      <c r="L201" s="111"/>
      <c r="M201" s="34">
        <f t="shared" si="19"/>
        <v>32.3515432823232</v>
      </c>
      <c r="N201" s="35">
        <f t="shared" si="20"/>
        <v>36.0915432823232</v>
      </c>
      <c r="O201" s="36"/>
      <c r="P201" s="36"/>
      <c r="Q201" s="37">
        <f t="shared" si="21"/>
        <v>11.280810778708</v>
      </c>
    </row>
    <row r="202" spans="1:17">
      <c r="A202" s="55"/>
      <c r="B202" s="11">
        <v>189</v>
      </c>
      <c r="C202" s="96" t="s">
        <v>44</v>
      </c>
      <c r="D202" s="97">
        <v>23</v>
      </c>
      <c r="E202" s="63">
        <v>54.12</v>
      </c>
      <c r="F202" s="86">
        <v>119</v>
      </c>
      <c r="G202" s="59">
        <v>2.32</v>
      </c>
      <c r="H202" s="23">
        <f t="shared" si="22"/>
        <v>56.44</v>
      </c>
      <c r="I202" s="23">
        <f t="shared" si="17"/>
        <v>0.615041938144914</v>
      </c>
      <c r="J202" s="33">
        <f t="shared" si="18"/>
        <v>10.6771895503895</v>
      </c>
      <c r="K202" s="111"/>
      <c r="L202" s="111"/>
      <c r="M202" s="34">
        <f t="shared" si="19"/>
        <v>64.7971895503895</v>
      </c>
      <c r="N202" s="35">
        <f t="shared" si="20"/>
        <v>67.1171895503895</v>
      </c>
      <c r="O202" s="36"/>
      <c r="P202" s="36"/>
      <c r="Q202" s="37">
        <f t="shared" si="21"/>
        <v>20.9782194514096</v>
      </c>
    </row>
    <row r="203" ht="15.75" spans="1:17">
      <c r="A203" s="72"/>
      <c r="B203" s="90">
        <v>190</v>
      </c>
      <c r="C203" s="113" t="s">
        <v>44</v>
      </c>
      <c r="D203" s="107">
        <v>24</v>
      </c>
      <c r="E203" s="58">
        <v>30.75</v>
      </c>
      <c r="F203" s="112">
        <v>29</v>
      </c>
      <c r="G203" s="59">
        <v>3.71</v>
      </c>
      <c r="H203" s="23">
        <f t="shared" si="22"/>
        <v>34.46</v>
      </c>
      <c r="I203" s="23">
        <f t="shared" si="17"/>
        <v>0.375519936011229</v>
      </c>
      <c r="J203" s="33">
        <f t="shared" si="18"/>
        <v>6.51906364114853</v>
      </c>
      <c r="K203" s="111"/>
      <c r="L203" s="111"/>
      <c r="M203" s="34">
        <f t="shared" si="19"/>
        <v>37.2690636411485</v>
      </c>
      <c r="N203" s="35">
        <f t="shared" si="20"/>
        <v>40.9790636411485</v>
      </c>
      <c r="O203" s="36"/>
      <c r="P203" s="36"/>
      <c r="Q203" s="37">
        <f t="shared" si="21"/>
        <v>12.8084592894326</v>
      </c>
    </row>
    <row r="204" spans="1:17">
      <c r="A204" s="78" t="s">
        <v>49</v>
      </c>
      <c r="B204" s="10">
        <v>191</v>
      </c>
      <c r="C204" s="114" t="s">
        <v>44</v>
      </c>
      <c r="D204" s="99">
        <v>25</v>
      </c>
      <c r="E204" s="63">
        <v>30.79</v>
      </c>
      <c r="F204" s="112">
        <v>104</v>
      </c>
      <c r="G204" s="59">
        <v>3.67</v>
      </c>
      <c r="H204" s="59">
        <f t="shared" si="22"/>
        <v>34.46</v>
      </c>
      <c r="I204" s="23">
        <f t="shared" ref="I204:I247" si="23">H204/9176.61*100</f>
        <v>0.375519936011229</v>
      </c>
      <c r="J204" s="33">
        <f t="shared" ref="J204:J247" si="24">1736.01*I204/100</f>
        <v>6.51906364114853</v>
      </c>
      <c r="K204" s="111"/>
      <c r="L204" s="111"/>
      <c r="M204" s="34">
        <f t="shared" ref="M204:M247" si="25">E204+J204+L204</f>
        <v>37.3090636411485</v>
      </c>
      <c r="N204" s="35">
        <f t="shared" ref="N204:N247" si="26">E204+G204+J204+L204</f>
        <v>40.9790636411485</v>
      </c>
      <c r="O204" s="60"/>
      <c r="P204" s="60"/>
      <c r="Q204" s="37">
        <f t="shared" ref="Q204:Q247" si="27">3410.86*I204/100</f>
        <v>12.8084592894326</v>
      </c>
    </row>
    <row r="205" spans="1:17">
      <c r="A205" s="55"/>
      <c r="B205" s="11">
        <v>192</v>
      </c>
      <c r="C205" s="96" t="s">
        <v>44</v>
      </c>
      <c r="D205" s="97">
        <v>26</v>
      </c>
      <c r="E205" s="63">
        <v>54.21</v>
      </c>
      <c r="F205" s="112">
        <v>118</v>
      </c>
      <c r="G205" s="59">
        <v>2.24</v>
      </c>
      <c r="H205" s="59">
        <f t="shared" si="22"/>
        <v>56.45</v>
      </c>
      <c r="I205" s="23">
        <f t="shared" si="23"/>
        <v>0.615150910848342</v>
      </c>
      <c r="J205" s="33">
        <f t="shared" si="24"/>
        <v>10.6790813274183</v>
      </c>
      <c r="K205" s="111"/>
      <c r="L205" s="111"/>
      <c r="M205" s="34">
        <f t="shared" si="25"/>
        <v>64.8890813274183</v>
      </c>
      <c r="N205" s="35">
        <f t="shared" si="26"/>
        <v>67.1290813274183</v>
      </c>
      <c r="O205" s="60"/>
      <c r="P205" s="60"/>
      <c r="Q205" s="37">
        <f t="shared" si="27"/>
        <v>20.9819363577617</v>
      </c>
    </row>
    <row r="206" spans="1:17">
      <c r="A206" s="55"/>
      <c r="B206" s="11">
        <v>193</v>
      </c>
      <c r="C206" s="96" t="s">
        <v>44</v>
      </c>
      <c r="D206" s="97">
        <v>27</v>
      </c>
      <c r="E206" s="63">
        <v>54.64</v>
      </c>
      <c r="F206" s="112">
        <v>114</v>
      </c>
      <c r="G206" s="59">
        <v>2.18</v>
      </c>
      <c r="H206" s="59">
        <f t="shared" si="22"/>
        <v>56.82</v>
      </c>
      <c r="I206" s="23">
        <f t="shared" si="23"/>
        <v>0.61918290087516</v>
      </c>
      <c r="J206" s="33">
        <f t="shared" si="24"/>
        <v>10.7490770774829</v>
      </c>
      <c r="K206" s="111"/>
      <c r="L206" s="111"/>
      <c r="M206" s="34">
        <f t="shared" si="25"/>
        <v>65.3890770774829</v>
      </c>
      <c r="N206" s="35">
        <f t="shared" si="26"/>
        <v>67.5690770774829</v>
      </c>
      <c r="O206" s="60"/>
      <c r="P206" s="60"/>
      <c r="Q206" s="37">
        <f t="shared" si="27"/>
        <v>21.1194618927905</v>
      </c>
    </row>
    <row r="207" spans="1:17">
      <c r="A207" s="55"/>
      <c r="B207" s="11">
        <v>194</v>
      </c>
      <c r="C207" s="96" t="s">
        <v>44</v>
      </c>
      <c r="D207" s="97">
        <v>28</v>
      </c>
      <c r="E207" s="63">
        <v>27.1</v>
      </c>
      <c r="F207" s="86">
        <v>103</v>
      </c>
      <c r="G207" s="59">
        <v>3.67</v>
      </c>
      <c r="H207" s="59">
        <f t="shared" si="22"/>
        <v>30.77</v>
      </c>
      <c r="I207" s="23">
        <f t="shared" si="23"/>
        <v>0.335309008446474</v>
      </c>
      <c r="J207" s="33">
        <f t="shared" si="24"/>
        <v>5.82099791753164</v>
      </c>
      <c r="K207" s="111"/>
      <c r="L207" s="111"/>
      <c r="M207" s="34">
        <f t="shared" si="25"/>
        <v>32.9209979175316</v>
      </c>
      <c r="N207" s="35">
        <f t="shared" si="26"/>
        <v>36.5909979175316</v>
      </c>
      <c r="O207" s="60"/>
      <c r="P207" s="60"/>
      <c r="Q207" s="37">
        <f t="shared" si="27"/>
        <v>11.4369208454974</v>
      </c>
    </row>
    <row r="208" spans="1:17">
      <c r="A208" s="55"/>
      <c r="B208" s="11">
        <v>195</v>
      </c>
      <c r="C208" s="96" t="s">
        <v>44</v>
      </c>
      <c r="D208" s="97">
        <v>29</v>
      </c>
      <c r="E208" s="63">
        <v>27.1</v>
      </c>
      <c r="F208" s="86">
        <v>102</v>
      </c>
      <c r="G208" s="59">
        <v>3.67</v>
      </c>
      <c r="H208" s="59">
        <f t="shared" si="22"/>
        <v>30.77</v>
      </c>
      <c r="I208" s="23">
        <f t="shared" si="23"/>
        <v>0.335309008446474</v>
      </c>
      <c r="J208" s="33">
        <f t="shared" si="24"/>
        <v>5.82099791753164</v>
      </c>
      <c r="K208" s="111"/>
      <c r="L208" s="111"/>
      <c r="M208" s="34">
        <f t="shared" si="25"/>
        <v>32.9209979175316</v>
      </c>
      <c r="N208" s="35">
        <f t="shared" si="26"/>
        <v>36.5909979175316</v>
      </c>
      <c r="O208" s="60"/>
      <c r="P208" s="60"/>
      <c r="Q208" s="37">
        <f t="shared" si="27"/>
        <v>11.4369208454974</v>
      </c>
    </row>
    <row r="209" spans="1:17">
      <c r="A209" s="55"/>
      <c r="B209" s="11">
        <v>196</v>
      </c>
      <c r="C209" s="96" t="s">
        <v>44</v>
      </c>
      <c r="D209" s="97">
        <v>30</v>
      </c>
      <c r="E209" s="63">
        <v>54.21</v>
      </c>
      <c r="F209" s="86">
        <v>113</v>
      </c>
      <c r="G209" s="59">
        <v>2.47</v>
      </c>
      <c r="H209" s="59">
        <f t="shared" si="22"/>
        <v>56.68</v>
      </c>
      <c r="I209" s="23">
        <f t="shared" si="23"/>
        <v>0.617657283027174</v>
      </c>
      <c r="J209" s="33">
        <f t="shared" si="24"/>
        <v>10.7225921990801</v>
      </c>
      <c r="K209" s="111"/>
      <c r="L209" s="111"/>
      <c r="M209" s="34">
        <f t="shared" si="25"/>
        <v>64.93259219908</v>
      </c>
      <c r="N209" s="35">
        <f t="shared" si="26"/>
        <v>67.40259219908</v>
      </c>
      <c r="O209" s="60"/>
      <c r="P209" s="60"/>
      <c r="Q209" s="37">
        <f t="shared" si="27"/>
        <v>21.0674252038607</v>
      </c>
    </row>
    <row r="210" spans="1:17">
      <c r="A210" s="55"/>
      <c r="B210" s="11">
        <v>197</v>
      </c>
      <c r="C210" s="96" t="s">
        <v>44</v>
      </c>
      <c r="D210" s="97">
        <v>31</v>
      </c>
      <c r="E210" s="63">
        <v>54.64</v>
      </c>
      <c r="F210" s="86">
        <v>112</v>
      </c>
      <c r="G210" s="59">
        <v>2.36</v>
      </c>
      <c r="H210" s="59">
        <f t="shared" si="22"/>
        <v>57</v>
      </c>
      <c r="I210" s="23">
        <f t="shared" si="23"/>
        <v>0.621144409536855</v>
      </c>
      <c r="J210" s="33">
        <f t="shared" si="24"/>
        <v>10.7831290640008</v>
      </c>
      <c r="K210" s="111"/>
      <c r="L210" s="111"/>
      <c r="M210" s="34">
        <f t="shared" si="25"/>
        <v>65.4231290640008</v>
      </c>
      <c r="N210" s="35">
        <f t="shared" si="26"/>
        <v>67.7831290640008</v>
      </c>
      <c r="O210" s="60"/>
      <c r="P210" s="60"/>
      <c r="Q210" s="37">
        <f t="shared" si="27"/>
        <v>21.1863662071288</v>
      </c>
    </row>
    <row r="211" spans="1:17">
      <c r="A211" s="55"/>
      <c r="B211" s="11">
        <v>198</v>
      </c>
      <c r="C211" s="96" t="s">
        <v>44</v>
      </c>
      <c r="D211" s="97">
        <v>32</v>
      </c>
      <c r="E211" s="63">
        <v>27.1</v>
      </c>
      <c r="F211" s="86">
        <v>27</v>
      </c>
      <c r="G211" s="59">
        <v>3.56</v>
      </c>
      <c r="H211" s="59">
        <f t="shared" si="22"/>
        <v>30.66</v>
      </c>
      <c r="I211" s="23">
        <f t="shared" si="23"/>
        <v>0.334110308708772</v>
      </c>
      <c r="J211" s="33">
        <f t="shared" si="24"/>
        <v>5.80018837021514</v>
      </c>
      <c r="K211" s="111"/>
      <c r="L211" s="111"/>
      <c r="M211" s="34">
        <f t="shared" si="25"/>
        <v>32.9001883702151</v>
      </c>
      <c r="N211" s="35">
        <f t="shared" si="26"/>
        <v>36.4601883702151</v>
      </c>
      <c r="O211" s="60"/>
      <c r="P211" s="60"/>
      <c r="Q211" s="37">
        <f t="shared" si="27"/>
        <v>11.396034875624</v>
      </c>
    </row>
    <row r="212" spans="1:17">
      <c r="A212" s="55"/>
      <c r="B212" s="11">
        <v>199</v>
      </c>
      <c r="C212" s="96" t="s">
        <v>44</v>
      </c>
      <c r="D212" s="97">
        <v>33</v>
      </c>
      <c r="E212" s="63">
        <v>54.28</v>
      </c>
      <c r="F212" s="86">
        <v>111</v>
      </c>
      <c r="G212" s="59">
        <v>2.36</v>
      </c>
      <c r="H212" s="59">
        <f t="shared" si="22"/>
        <v>56.64</v>
      </c>
      <c r="I212" s="23">
        <f t="shared" si="23"/>
        <v>0.617221392213464</v>
      </c>
      <c r="J212" s="33">
        <f t="shared" si="24"/>
        <v>10.715025090965</v>
      </c>
      <c r="K212" s="111"/>
      <c r="L212" s="111"/>
      <c r="M212" s="34">
        <f t="shared" si="25"/>
        <v>64.995025090965</v>
      </c>
      <c r="N212" s="35">
        <f t="shared" si="26"/>
        <v>67.355025090965</v>
      </c>
      <c r="O212" s="60"/>
      <c r="P212" s="60"/>
      <c r="Q212" s="37">
        <f t="shared" si="27"/>
        <v>21.0525575784522</v>
      </c>
    </row>
    <row r="213" spans="1:17">
      <c r="A213" s="55"/>
      <c r="B213" s="11">
        <v>200</v>
      </c>
      <c r="C213" s="96" t="s">
        <v>44</v>
      </c>
      <c r="D213" s="97">
        <v>34</v>
      </c>
      <c r="E213" s="63">
        <v>54.28</v>
      </c>
      <c r="F213" s="86">
        <v>110</v>
      </c>
      <c r="G213" s="59">
        <v>2.36</v>
      </c>
      <c r="H213" s="59">
        <f t="shared" si="22"/>
        <v>56.64</v>
      </c>
      <c r="I213" s="23">
        <f t="shared" si="23"/>
        <v>0.617221392213464</v>
      </c>
      <c r="J213" s="33">
        <f t="shared" si="24"/>
        <v>10.715025090965</v>
      </c>
      <c r="K213" s="111"/>
      <c r="L213" s="111"/>
      <c r="M213" s="34">
        <f t="shared" si="25"/>
        <v>64.995025090965</v>
      </c>
      <c r="N213" s="35">
        <f t="shared" si="26"/>
        <v>67.355025090965</v>
      </c>
      <c r="O213" s="60"/>
      <c r="P213" s="60"/>
      <c r="Q213" s="37">
        <f t="shared" si="27"/>
        <v>21.0525575784522</v>
      </c>
    </row>
    <row r="214" spans="1:17">
      <c r="A214" s="55"/>
      <c r="B214" s="11">
        <v>201</v>
      </c>
      <c r="C214" s="96" t="s">
        <v>44</v>
      </c>
      <c r="D214" s="97">
        <v>35</v>
      </c>
      <c r="E214" s="63">
        <v>54.21</v>
      </c>
      <c r="F214" s="86">
        <v>109</v>
      </c>
      <c r="G214" s="59">
        <v>2.28</v>
      </c>
      <c r="H214" s="59">
        <f t="shared" si="22"/>
        <v>56.49</v>
      </c>
      <c r="I214" s="23">
        <f t="shared" si="23"/>
        <v>0.615586801662052</v>
      </c>
      <c r="J214" s="33">
        <f t="shared" si="24"/>
        <v>10.6866484355334</v>
      </c>
      <c r="K214" s="111"/>
      <c r="L214" s="111"/>
      <c r="M214" s="34">
        <f t="shared" si="25"/>
        <v>64.8966484355334</v>
      </c>
      <c r="N214" s="35">
        <f t="shared" si="26"/>
        <v>67.1766484355334</v>
      </c>
      <c r="O214" s="60"/>
      <c r="P214" s="60"/>
      <c r="Q214" s="37">
        <f t="shared" si="27"/>
        <v>20.9968039831703</v>
      </c>
    </row>
    <row r="215" spans="1:17">
      <c r="A215" s="55"/>
      <c r="B215" s="11">
        <v>202</v>
      </c>
      <c r="C215" s="96" t="s">
        <v>44</v>
      </c>
      <c r="D215" s="97">
        <v>36</v>
      </c>
      <c r="E215" s="63">
        <v>27.21</v>
      </c>
      <c r="F215" s="86">
        <v>97</v>
      </c>
      <c r="G215" s="59">
        <v>3.52</v>
      </c>
      <c r="H215" s="59">
        <f t="shared" si="22"/>
        <v>30.73</v>
      </c>
      <c r="I215" s="23">
        <f t="shared" si="23"/>
        <v>0.334873117632764</v>
      </c>
      <c r="J215" s="33">
        <f t="shared" si="24"/>
        <v>5.81343080941655</v>
      </c>
      <c r="K215" s="111"/>
      <c r="L215" s="111"/>
      <c r="M215" s="34">
        <f t="shared" si="25"/>
        <v>33.0234308094166</v>
      </c>
      <c r="N215" s="35">
        <f t="shared" si="26"/>
        <v>36.5434308094165</v>
      </c>
      <c r="O215" s="60"/>
      <c r="P215" s="60"/>
      <c r="Q215" s="37">
        <f t="shared" si="27"/>
        <v>11.4220532200889</v>
      </c>
    </row>
    <row r="216" spans="1:17">
      <c r="A216" s="55"/>
      <c r="B216" s="11">
        <v>203</v>
      </c>
      <c r="C216" s="96" t="s">
        <v>44</v>
      </c>
      <c r="D216" s="97">
        <v>37</v>
      </c>
      <c r="E216" s="63">
        <v>54.21</v>
      </c>
      <c r="F216" s="86">
        <v>108</v>
      </c>
      <c r="G216" s="59">
        <v>2.41</v>
      </c>
      <c r="H216" s="59">
        <f t="shared" si="22"/>
        <v>56.62</v>
      </c>
      <c r="I216" s="23">
        <f t="shared" si="23"/>
        <v>0.617003446806609</v>
      </c>
      <c r="J216" s="33">
        <f t="shared" si="24"/>
        <v>10.7112415369074</v>
      </c>
      <c r="K216" s="111"/>
      <c r="L216" s="111"/>
      <c r="M216" s="34">
        <f t="shared" si="25"/>
        <v>64.9212415369074</v>
      </c>
      <c r="N216" s="35">
        <f t="shared" si="26"/>
        <v>67.3312415369074</v>
      </c>
      <c r="O216" s="60"/>
      <c r="P216" s="60"/>
      <c r="Q216" s="37">
        <f t="shared" si="27"/>
        <v>21.0451237657479</v>
      </c>
    </row>
    <row r="217" spans="1:17">
      <c r="A217" s="55"/>
      <c r="B217" s="11">
        <v>204</v>
      </c>
      <c r="C217" s="96" t="s">
        <v>44</v>
      </c>
      <c r="D217" s="97">
        <v>38</v>
      </c>
      <c r="E217" s="63">
        <v>54.19</v>
      </c>
      <c r="F217" s="86">
        <v>107</v>
      </c>
      <c r="G217" s="59">
        <v>2.21</v>
      </c>
      <c r="H217" s="59">
        <f t="shared" si="22"/>
        <v>56.4</v>
      </c>
      <c r="I217" s="23">
        <f t="shared" si="23"/>
        <v>0.614606047331204</v>
      </c>
      <c r="J217" s="33">
        <f t="shared" si="24"/>
        <v>10.6696224422744</v>
      </c>
      <c r="K217" s="111"/>
      <c r="L217" s="111"/>
      <c r="M217" s="34">
        <f t="shared" si="25"/>
        <v>64.8596224422744</v>
      </c>
      <c r="N217" s="35">
        <f t="shared" si="26"/>
        <v>67.0696224422744</v>
      </c>
      <c r="O217" s="60"/>
      <c r="P217" s="60"/>
      <c r="Q217" s="37">
        <f t="shared" si="27"/>
        <v>20.9633518260011</v>
      </c>
    </row>
    <row r="218" spans="1:17">
      <c r="A218" s="55"/>
      <c r="B218" s="11">
        <v>205</v>
      </c>
      <c r="C218" s="96" t="s">
        <v>44</v>
      </c>
      <c r="D218" s="97">
        <v>39</v>
      </c>
      <c r="E218" s="63">
        <v>26.61</v>
      </c>
      <c r="F218" s="86">
        <v>86</v>
      </c>
      <c r="G218" s="59">
        <v>3.43</v>
      </c>
      <c r="H218" s="59">
        <f t="shared" si="22"/>
        <v>30.04</v>
      </c>
      <c r="I218" s="23">
        <f t="shared" si="23"/>
        <v>0.327354001096265</v>
      </c>
      <c r="J218" s="33">
        <f t="shared" si="24"/>
        <v>5.68289819443128</v>
      </c>
      <c r="K218" s="111"/>
      <c r="L218" s="111"/>
      <c r="M218" s="34">
        <f t="shared" si="25"/>
        <v>32.2928981944313</v>
      </c>
      <c r="N218" s="35">
        <f t="shared" si="26"/>
        <v>35.7228981944313</v>
      </c>
      <c r="O218" s="60"/>
      <c r="P218" s="60"/>
      <c r="Q218" s="37">
        <f t="shared" si="27"/>
        <v>11.1655866817921</v>
      </c>
    </row>
    <row r="219" spans="1:17">
      <c r="A219" s="55"/>
      <c r="B219" s="11">
        <v>206</v>
      </c>
      <c r="C219" s="96" t="s">
        <v>44</v>
      </c>
      <c r="D219" s="97">
        <v>40</v>
      </c>
      <c r="E219" s="63">
        <v>54.12</v>
      </c>
      <c r="F219" s="86">
        <v>106</v>
      </c>
      <c r="G219" s="59">
        <v>2.26</v>
      </c>
      <c r="H219" s="59">
        <f t="shared" si="22"/>
        <v>56.38</v>
      </c>
      <c r="I219" s="23">
        <f t="shared" si="23"/>
        <v>0.614388101924349</v>
      </c>
      <c r="J219" s="33">
        <f t="shared" si="24"/>
        <v>10.6658388882169</v>
      </c>
      <c r="K219" s="111"/>
      <c r="L219" s="111"/>
      <c r="M219" s="34">
        <f t="shared" si="25"/>
        <v>64.7858388882169</v>
      </c>
      <c r="N219" s="35">
        <f t="shared" si="26"/>
        <v>67.0458388882169</v>
      </c>
      <c r="O219" s="60"/>
      <c r="P219" s="60"/>
      <c r="Q219" s="37">
        <f t="shared" si="27"/>
        <v>20.9559180132968</v>
      </c>
    </row>
    <row r="220" ht="15.75" spans="1:17">
      <c r="A220" s="72"/>
      <c r="B220" s="90">
        <v>207</v>
      </c>
      <c r="C220" s="113" t="s">
        <v>44</v>
      </c>
      <c r="D220" s="107">
        <v>41</v>
      </c>
      <c r="E220" s="63">
        <v>30.78</v>
      </c>
      <c r="F220" s="86">
        <v>96</v>
      </c>
      <c r="G220" s="59">
        <v>3.47</v>
      </c>
      <c r="H220" s="59">
        <f t="shared" si="22"/>
        <v>34.25</v>
      </c>
      <c r="I220" s="23">
        <f t="shared" si="23"/>
        <v>0.373231509239251</v>
      </c>
      <c r="J220" s="33">
        <f t="shared" si="24"/>
        <v>6.47933632354431</v>
      </c>
      <c r="K220" s="111"/>
      <c r="L220" s="111"/>
      <c r="M220" s="34">
        <f t="shared" si="25"/>
        <v>37.2593363235443</v>
      </c>
      <c r="N220" s="35">
        <f t="shared" si="26"/>
        <v>40.7293363235443</v>
      </c>
      <c r="O220" s="60"/>
      <c r="P220" s="60"/>
      <c r="Q220" s="37">
        <f t="shared" si="27"/>
        <v>12.7304042560379</v>
      </c>
    </row>
    <row r="221" spans="1:17">
      <c r="A221" s="78" t="s">
        <v>50</v>
      </c>
      <c r="B221" s="10">
        <v>208</v>
      </c>
      <c r="C221" s="114" t="s">
        <v>44</v>
      </c>
      <c r="D221" s="99">
        <v>42</v>
      </c>
      <c r="E221" s="63">
        <v>30.79</v>
      </c>
      <c r="F221" s="115">
        <v>34</v>
      </c>
      <c r="G221" s="59">
        <v>3.25</v>
      </c>
      <c r="H221" s="23">
        <f t="shared" si="22"/>
        <v>34.04</v>
      </c>
      <c r="I221" s="23">
        <f t="shared" si="23"/>
        <v>0.370943082467273</v>
      </c>
      <c r="J221" s="33">
        <f t="shared" si="24"/>
        <v>6.4396090059401</v>
      </c>
      <c r="K221" s="111"/>
      <c r="L221" s="111"/>
      <c r="M221" s="34">
        <f t="shared" si="25"/>
        <v>37.2296090059401</v>
      </c>
      <c r="N221" s="35">
        <f t="shared" si="26"/>
        <v>40.4796090059401</v>
      </c>
      <c r="O221" s="36"/>
      <c r="P221" s="36"/>
      <c r="Q221" s="37">
        <f t="shared" si="27"/>
        <v>12.6523492226432</v>
      </c>
    </row>
    <row r="222" spans="1:17">
      <c r="A222" s="55"/>
      <c r="B222" s="11">
        <v>209</v>
      </c>
      <c r="C222" s="96" t="s">
        <v>44</v>
      </c>
      <c r="D222" s="97">
        <v>43</v>
      </c>
      <c r="E222" s="63">
        <v>54.21</v>
      </c>
      <c r="F222" s="86">
        <v>105</v>
      </c>
      <c r="G222" s="59">
        <v>2.36</v>
      </c>
      <c r="H222" s="23">
        <f t="shared" si="22"/>
        <v>56.57</v>
      </c>
      <c r="I222" s="23">
        <f t="shared" si="23"/>
        <v>0.616458583289472</v>
      </c>
      <c r="J222" s="33">
        <f t="shared" si="24"/>
        <v>10.7017826517636</v>
      </c>
      <c r="K222" s="111"/>
      <c r="L222" s="111"/>
      <c r="M222" s="34">
        <f t="shared" si="25"/>
        <v>64.9117826517636</v>
      </c>
      <c r="N222" s="35">
        <f t="shared" si="26"/>
        <v>67.2717826517636</v>
      </c>
      <c r="O222" s="36"/>
      <c r="P222" s="36"/>
      <c r="Q222" s="37">
        <f t="shared" si="27"/>
        <v>21.0265392339873</v>
      </c>
    </row>
    <row r="223" spans="1:17">
      <c r="A223" s="55"/>
      <c r="B223" s="11">
        <v>210</v>
      </c>
      <c r="C223" s="96" t="s">
        <v>44</v>
      </c>
      <c r="D223" s="97">
        <v>44</v>
      </c>
      <c r="E223" s="63">
        <v>54.64</v>
      </c>
      <c r="F223" s="86">
        <v>100</v>
      </c>
      <c r="G223" s="59">
        <v>2.17</v>
      </c>
      <c r="H223" s="23">
        <f t="shared" si="22"/>
        <v>56.81</v>
      </c>
      <c r="I223" s="23">
        <f t="shared" si="23"/>
        <v>0.619073928171732</v>
      </c>
      <c r="J223" s="33">
        <f t="shared" si="24"/>
        <v>10.7471853004541</v>
      </c>
      <c r="K223" s="111"/>
      <c r="L223" s="111"/>
      <c r="M223" s="34">
        <f t="shared" si="25"/>
        <v>65.3871853004541</v>
      </c>
      <c r="N223" s="35">
        <f t="shared" si="26"/>
        <v>67.5571853004541</v>
      </c>
      <c r="O223" s="36"/>
      <c r="P223" s="36"/>
      <c r="Q223" s="37">
        <f t="shared" si="27"/>
        <v>21.1157449864383</v>
      </c>
    </row>
    <row r="224" spans="1:17">
      <c r="A224" s="55"/>
      <c r="B224" s="11">
        <v>211</v>
      </c>
      <c r="C224" s="96" t="s">
        <v>44</v>
      </c>
      <c r="D224" s="97">
        <v>45</v>
      </c>
      <c r="E224" s="63">
        <v>27.1</v>
      </c>
      <c r="F224" s="86">
        <v>36</v>
      </c>
      <c r="G224" s="59">
        <v>3.31</v>
      </c>
      <c r="H224" s="23">
        <f t="shared" si="22"/>
        <v>30.41</v>
      </c>
      <c r="I224" s="23">
        <f t="shared" si="23"/>
        <v>0.331385991123084</v>
      </c>
      <c r="J224" s="33">
        <f t="shared" si="24"/>
        <v>5.75289394449584</v>
      </c>
      <c r="K224" s="111"/>
      <c r="L224" s="111"/>
      <c r="M224" s="34">
        <f t="shared" si="25"/>
        <v>32.8528939444958</v>
      </c>
      <c r="N224" s="35">
        <f t="shared" si="26"/>
        <v>36.1628939444958</v>
      </c>
      <c r="O224" s="36"/>
      <c r="P224" s="36"/>
      <c r="Q224" s="37">
        <f t="shared" si="27"/>
        <v>11.3031122168208</v>
      </c>
    </row>
    <row r="225" spans="1:17">
      <c r="A225" s="55"/>
      <c r="B225" s="11">
        <v>212</v>
      </c>
      <c r="C225" s="96" t="s">
        <v>44</v>
      </c>
      <c r="D225" s="97">
        <v>46</v>
      </c>
      <c r="E225" s="63">
        <v>27.1</v>
      </c>
      <c r="F225" s="86">
        <v>37</v>
      </c>
      <c r="G225" s="59">
        <v>3.31</v>
      </c>
      <c r="H225" s="23">
        <f t="shared" si="22"/>
        <v>30.41</v>
      </c>
      <c r="I225" s="23">
        <f t="shared" si="23"/>
        <v>0.331385991123084</v>
      </c>
      <c r="J225" s="33">
        <f t="shared" si="24"/>
        <v>5.75289394449584</v>
      </c>
      <c r="K225" s="111"/>
      <c r="L225" s="111"/>
      <c r="M225" s="34">
        <f t="shared" si="25"/>
        <v>32.8528939444958</v>
      </c>
      <c r="N225" s="35">
        <f t="shared" si="26"/>
        <v>36.1628939444958</v>
      </c>
      <c r="O225" s="36"/>
      <c r="P225" s="36"/>
      <c r="Q225" s="37">
        <f t="shared" si="27"/>
        <v>11.3031122168208</v>
      </c>
    </row>
    <row r="226" spans="1:17">
      <c r="A226" s="55"/>
      <c r="B226" s="11">
        <v>213</v>
      </c>
      <c r="C226" s="96" t="s">
        <v>44</v>
      </c>
      <c r="D226" s="97">
        <v>47</v>
      </c>
      <c r="E226" s="63">
        <v>54.21</v>
      </c>
      <c r="F226" s="86">
        <v>99</v>
      </c>
      <c r="G226" s="59">
        <v>2.06</v>
      </c>
      <c r="H226" s="23">
        <f t="shared" si="22"/>
        <v>56.27</v>
      </c>
      <c r="I226" s="23">
        <f t="shared" si="23"/>
        <v>0.613189402186646</v>
      </c>
      <c r="J226" s="33">
        <f t="shared" si="24"/>
        <v>10.6450293409004</v>
      </c>
      <c r="K226" s="111"/>
      <c r="L226" s="111"/>
      <c r="M226" s="34">
        <f t="shared" si="25"/>
        <v>64.8550293409004</v>
      </c>
      <c r="N226" s="35">
        <f t="shared" si="26"/>
        <v>66.9150293409004</v>
      </c>
      <c r="O226" s="36"/>
      <c r="P226" s="36"/>
      <c r="Q226" s="37">
        <f t="shared" si="27"/>
        <v>20.9150320434234</v>
      </c>
    </row>
    <row r="227" spans="1:17">
      <c r="A227" s="55"/>
      <c r="B227" s="11">
        <v>214</v>
      </c>
      <c r="C227" s="96" t="s">
        <v>44</v>
      </c>
      <c r="D227" s="97">
        <v>48</v>
      </c>
      <c r="E227" s="63">
        <v>54.64</v>
      </c>
      <c r="F227" s="86">
        <v>77</v>
      </c>
      <c r="G227" s="59">
        <v>2.25</v>
      </c>
      <c r="H227" s="23">
        <f t="shared" si="22"/>
        <v>56.89</v>
      </c>
      <c r="I227" s="23">
        <f t="shared" si="23"/>
        <v>0.619945709799152</v>
      </c>
      <c r="J227" s="33">
        <f t="shared" si="24"/>
        <v>10.7623195166843</v>
      </c>
      <c r="K227" s="111"/>
      <c r="L227" s="111"/>
      <c r="M227" s="34">
        <f t="shared" si="25"/>
        <v>65.4023195166843</v>
      </c>
      <c r="N227" s="35">
        <f t="shared" si="26"/>
        <v>67.6523195166843</v>
      </c>
      <c r="O227" s="36"/>
      <c r="P227" s="36"/>
      <c r="Q227" s="37">
        <f t="shared" si="27"/>
        <v>21.1454802372554</v>
      </c>
    </row>
    <row r="228" spans="1:17">
      <c r="A228" s="55"/>
      <c r="B228" s="11">
        <v>215</v>
      </c>
      <c r="C228" s="96" t="s">
        <v>44</v>
      </c>
      <c r="D228" s="97">
        <v>49</v>
      </c>
      <c r="E228" s="63">
        <v>27.1</v>
      </c>
      <c r="F228" s="86">
        <v>38</v>
      </c>
      <c r="G228" s="59">
        <v>3.31</v>
      </c>
      <c r="H228" s="23">
        <f t="shared" si="22"/>
        <v>30.41</v>
      </c>
      <c r="I228" s="23">
        <f t="shared" si="23"/>
        <v>0.331385991123084</v>
      </c>
      <c r="J228" s="33">
        <f t="shared" si="24"/>
        <v>5.75289394449584</v>
      </c>
      <c r="K228" s="111"/>
      <c r="L228" s="111"/>
      <c r="M228" s="34">
        <f t="shared" si="25"/>
        <v>32.8528939444958</v>
      </c>
      <c r="N228" s="35">
        <f t="shared" si="26"/>
        <v>36.1628939444958</v>
      </c>
      <c r="O228" s="36"/>
      <c r="P228" s="36"/>
      <c r="Q228" s="37">
        <f t="shared" si="27"/>
        <v>11.3031122168208</v>
      </c>
    </row>
    <row r="229" spans="1:17">
      <c r="A229" s="55"/>
      <c r="B229" s="11">
        <v>216</v>
      </c>
      <c r="C229" s="96" t="s">
        <v>44</v>
      </c>
      <c r="D229" s="97">
        <v>50</v>
      </c>
      <c r="E229" s="63">
        <v>54.28</v>
      </c>
      <c r="F229" s="112">
        <v>76</v>
      </c>
      <c r="G229" s="59">
        <v>2.25</v>
      </c>
      <c r="H229" s="23">
        <f t="shared" si="22"/>
        <v>56.53</v>
      </c>
      <c r="I229" s="23">
        <f t="shared" si="23"/>
        <v>0.616022692475762</v>
      </c>
      <c r="J229" s="33">
        <f t="shared" si="24"/>
        <v>10.6942155436485</v>
      </c>
      <c r="K229" s="111"/>
      <c r="L229" s="111"/>
      <c r="M229" s="34">
        <f t="shared" si="25"/>
        <v>64.9742155436485</v>
      </c>
      <c r="N229" s="35">
        <f t="shared" si="26"/>
        <v>67.2242155436485</v>
      </c>
      <c r="O229" s="36"/>
      <c r="P229" s="36"/>
      <c r="Q229" s="37">
        <f t="shared" si="27"/>
        <v>21.0116716085788</v>
      </c>
    </row>
    <row r="230" spans="1:17">
      <c r="A230" s="55"/>
      <c r="B230" s="11">
        <v>217</v>
      </c>
      <c r="C230" s="96" t="s">
        <v>44</v>
      </c>
      <c r="D230" s="97">
        <v>51</v>
      </c>
      <c r="E230" s="63">
        <v>54.28</v>
      </c>
      <c r="F230" s="112">
        <v>57</v>
      </c>
      <c r="G230" s="59">
        <v>2.24</v>
      </c>
      <c r="H230" s="23">
        <f t="shared" si="22"/>
        <v>56.52</v>
      </c>
      <c r="I230" s="23">
        <f t="shared" si="23"/>
        <v>0.615913719772334</v>
      </c>
      <c r="J230" s="33">
        <f t="shared" si="24"/>
        <v>10.6923237666197</v>
      </c>
      <c r="K230" s="111"/>
      <c r="L230" s="111"/>
      <c r="M230" s="34">
        <f t="shared" si="25"/>
        <v>64.9723237666197</v>
      </c>
      <c r="N230" s="35">
        <f t="shared" si="26"/>
        <v>67.2123237666197</v>
      </c>
      <c r="O230" s="36"/>
      <c r="P230" s="36"/>
      <c r="Q230" s="37">
        <f t="shared" si="27"/>
        <v>21.0079547022266</v>
      </c>
    </row>
    <row r="231" spans="1:17">
      <c r="A231" s="55"/>
      <c r="B231" s="11">
        <v>218</v>
      </c>
      <c r="C231" s="96" t="s">
        <v>44</v>
      </c>
      <c r="D231" s="97">
        <v>52</v>
      </c>
      <c r="E231" s="63">
        <v>54.21</v>
      </c>
      <c r="F231" s="112">
        <v>56</v>
      </c>
      <c r="G231" s="59">
        <v>2.29</v>
      </c>
      <c r="H231" s="23">
        <f t="shared" si="22"/>
        <v>56.5</v>
      </c>
      <c r="I231" s="23">
        <f t="shared" si="23"/>
        <v>0.615695774365479</v>
      </c>
      <c r="J231" s="33">
        <f t="shared" si="24"/>
        <v>10.6885402125622</v>
      </c>
      <c r="K231" s="111"/>
      <c r="L231" s="111"/>
      <c r="M231" s="34">
        <f t="shared" si="25"/>
        <v>64.8985402125622</v>
      </c>
      <c r="N231" s="35">
        <f t="shared" si="26"/>
        <v>67.1885402125622</v>
      </c>
      <c r="O231" s="36"/>
      <c r="P231" s="36"/>
      <c r="Q231" s="37">
        <f t="shared" si="27"/>
        <v>21.0005208895224</v>
      </c>
    </row>
    <row r="232" spans="1:17">
      <c r="A232" s="55"/>
      <c r="B232" s="11">
        <v>219</v>
      </c>
      <c r="C232" s="96" t="s">
        <v>44</v>
      </c>
      <c r="D232" s="97">
        <v>53</v>
      </c>
      <c r="E232" s="63">
        <v>27.21</v>
      </c>
      <c r="F232" s="86">
        <v>39</v>
      </c>
      <c r="G232" s="59">
        <v>3.24</v>
      </c>
      <c r="H232" s="23">
        <f t="shared" si="22"/>
        <v>30.45</v>
      </c>
      <c r="I232" s="23">
        <f t="shared" si="23"/>
        <v>0.331821881936794</v>
      </c>
      <c r="J232" s="33">
        <f t="shared" si="24"/>
        <v>5.76046105261093</v>
      </c>
      <c r="K232" s="111"/>
      <c r="L232" s="111"/>
      <c r="M232" s="34">
        <f t="shared" si="25"/>
        <v>32.9704610526109</v>
      </c>
      <c r="N232" s="35">
        <f t="shared" si="26"/>
        <v>36.2104610526109</v>
      </c>
      <c r="O232" s="36"/>
      <c r="P232" s="36"/>
      <c r="Q232" s="37">
        <f t="shared" si="27"/>
        <v>11.3179798422293</v>
      </c>
    </row>
    <row r="233" spans="1:17">
      <c r="A233" s="55"/>
      <c r="B233" s="11">
        <v>220</v>
      </c>
      <c r="C233" s="96" t="s">
        <v>44</v>
      </c>
      <c r="D233" s="97">
        <v>54</v>
      </c>
      <c r="E233" s="63">
        <v>54.21</v>
      </c>
      <c r="F233" s="86">
        <v>54</v>
      </c>
      <c r="G233" s="59">
        <v>2.27</v>
      </c>
      <c r="H233" s="23">
        <f t="shared" si="22"/>
        <v>56.48</v>
      </c>
      <c r="I233" s="23">
        <f t="shared" si="23"/>
        <v>0.615477828958624</v>
      </c>
      <c r="J233" s="33">
        <f t="shared" si="24"/>
        <v>10.6847566585046</v>
      </c>
      <c r="K233" s="111"/>
      <c r="L233" s="111"/>
      <c r="M233" s="34">
        <f t="shared" si="25"/>
        <v>64.8947566585046</v>
      </c>
      <c r="N233" s="35">
        <f t="shared" si="26"/>
        <v>67.1647566585046</v>
      </c>
      <c r="O233" s="36"/>
      <c r="P233" s="36"/>
      <c r="Q233" s="37">
        <f t="shared" si="27"/>
        <v>20.9930870768181</v>
      </c>
    </row>
    <row r="234" spans="1:17">
      <c r="A234" s="55"/>
      <c r="B234" s="11">
        <v>221</v>
      </c>
      <c r="C234" s="96" t="s">
        <v>44</v>
      </c>
      <c r="D234" s="97">
        <v>55</v>
      </c>
      <c r="E234" s="63">
        <v>54.19</v>
      </c>
      <c r="F234" s="86">
        <v>53</v>
      </c>
      <c r="G234" s="59">
        <v>2.27</v>
      </c>
      <c r="H234" s="23">
        <f t="shared" si="22"/>
        <v>56.46</v>
      </c>
      <c r="I234" s="23">
        <f t="shared" si="23"/>
        <v>0.615259883551769</v>
      </c>
      <c r="J234" s="33">
        <f t="shared" si="24"/>
        <v>10.6809731044471</v>
      </c>
      <c r="K234" s="111"/>
      <c r="L234" s="111"/>
      <c r="M234" s="34">
        <f t="shared" si="25"/>
        <v>64.8709731044471</v>
      </c>
      <c r="N234" s="35">
        <f t="shared" si="26"/>
        <v>67.1409731044471</v>
      </c>
      <c r="O234" s="36"/>
      <c r="P234" s="36"/>
      <c r="Q234" s="37">
        <f t="shared" si="27"/>
        <v>20.9856532641139</v>
      </c>
    </row>
    <row r="235" spans="1:17">
      <c r="A235" s="55"/>
      <c r="B235" s="11">
        <v>222</v>
      </c>
      <c r="C235" s="96" t="s">
        <v>44</v>
      </c>
      <c r="D235" s="97">
        <v>56</v>
      </c>
      <c r="E235" s="63">
        <v>26.61</v>
      </c>
      <c r="F235" s="86">
        <v>40</v>
      </c>
      <c r="G235" s="59">
        <v>3.31</v>
      </c>
      <c r="H235" s="23">
        <f t="shared" si="22"/>
        <v>29.92</v>
      </c>
      <c r="I235" s="23">
        <f t="shared" si="23"/>
        <v>0.326046328655135</v>
      </c>
      <c r="J235" s="33">
        <f t="shared" si="24"/>
        <v>5.66019687008601</v>
      </c>
      <c r="K235" s="111"/>
      <c r="L235" s="111"/>
      <c r="M235" s="34">
        <f t="shared" si="25"/>
        <v>32.270196870086</v>
      </c>
      <c r="N235" s="35">
        <f t="shared" si="26"/>
        <v>35.580196870086</v>
      </c>
      <c r="O235" s="36"/>
      <c r="P235" s="36"/>
      <c r="Q235" s="37">
        <f t="shared" si="27"/>
        <v>11.1209838055665</v>
      </c>
    </row>
    <row r="236" spans="1:17">
      <c r="A236" s="55"/>
      <c r="B236" s="11">
        <v>223</v>
      </c>
      <c r="C236" s="96" t="s">
        <v>44</v>
      </c>
      <c r="D236" s="97">
        <v>57</v>
      </c>
      <c r="E236" s="63">
        <v>54.12</v>
      </c>
      <c r="F236" s="86">
        <v>52</v>
      </c>
      <c r="G236" s="59">
        <v>2.27</v>
      </c>
      <c r="H236" s="23">
        <f t="shared" si="22"/>
        <v>56.39</v>
      </c>
      <c r="I236" s="23">
        <f t="shared" si="23"/>
        <v>0.614497074627776</v>
      </c>
      <c r="J236" s="33">
        <f t="shared" si="24"/>
        <v>10.6677306652457</v>
      </c>
      <c r="K236" s="111"/>
      <c r="L236" s="111"/>
      <c r="M236" s="34">
        <f t="shared" si="25"/>
        <v>64.7877306652457</v>
      </c>
      <c r="N236" s="35">
        <f t="shared" si="26"/>
        <v>67.0577306652457</v>
      </c>
      <c r="O236" s="36"/>
      <c r="P236" s="36"/>
      <c r="Q236" s="37">
        <f t="shared" si="27"/>
        <v>20.959634919649</v>
      </c>
    </row>
    <row r="237" ht="15.75" spans="1:17">
      <c r="A237" s="72"/>
      <c r="B237" s="90">
        <v>224</v>
      </c>
      <c r="C237" s="113" t="s">
        <v>44</v>
      </c>
      <c r="D237" s="107">
        <v>58</v>
      </c>
      <c r="E237" s="63">
        <v>30.78</v>
      </c>
      <c r="F237" s="86">
        <v>47</v>
      </c>
      <c r="G237" s="59">
        <v>3.31</v>
      </c>
      <c r="H237" s="23">
        <f t="shared" si="22"/>
        <v>34.09</v>
      </c>
      <c r="I237" s="23">
        <f t="shared" si="23"/>
        <v>0.37148794598441</v>
      </c>
      <c r="J237" s="33">
        <f t="shared" si="24"/>
        <v>6.44906789108396</v>
      </c>
      <c r="K237" s="111"/>
      <c r="L237" s="111"/>
      <c r="M237" s="34">
        <f t="shared" si="25"/>
        <v>37.229067891084</v>
      </c>
      <c r="N237" s="35">
        <f t="shared" si="26"/>
        <v>40.539067891084</v>
      </c>
      <c r="O237" s="36"/>
      <c r="P237" s="36"/>
      <c r="Q237" s="37">
        <f t="shared" si="27"/>
        <v>12.6709337544039</v>
      </c>
    </row>
    <row r="238" spans="1:17">
      <c r="A238" s="78" t="s">
        <v>51</v>
      </c>
      <c r="B238" s="10">
        <v>225</v>
      </c>
      <c r="C238" s="114" t="s">
        <v>44</v>
      </c>
      <c r="D238" s="99">
        <v>59</v>
      </c>
      <c r="E238" s="63">
        <v>73.59</v>
      </c>
      <c r="F238" s="86">
        <v>51</v>
      </c>
      <c r="G238" s="59">
        <v>2.27</v>
      </c>
      <c r="H238" s="59">
        <f t="shared" si="22"/>
        <v>75.86</v>
      </c>
      <c r="I238" s="23">
        <f t="shared" si="23"/>
        <v>0.826666928201155</v>
      </c>
      <c r="J238" s="33">
        <f t="shared" si="24"/>
        <v>14.3510205402649</v>
      </c>
      <c r="K238" s="111"/>
      <c r="L238" s="111"/>
      <c r="M238" s="34">
        <f t="shared" si="25"/>
        <v>87.9410205402649</v>
      </c>
      <c r="N238" s="35">
        <f t="shared" si="26"/>
        <v>90.2110205402649</v>
      </c>
      <c r="O238" s="60"/>
      <c r="P238" s="60">
        <v>37.56</v>
      </c>
      <c r="Q238" s="37">
        <f t="shared" si="27"/>
        <v>28.1964515872419</v>
      </c>
    </row>
    <row r="239" spans="1:17">
      <c r="A239" s="55"/>
      <c r="B239" s="11">
        <v>226</v>
      </c>
      <c r="C239" s="96" t="s">
        <v>44</v>
      </c>
      <c r="D239" s="97">
        <v>60</v>
      </c>
      <c r="E239" s="63">
        <v>81.74</v>
      </c>
      <c r="F239" s="86">
        <v>50</v>
      </c>
      <c r="G239" s="59">
        <v>2.11</v>
      </c>
      <c r="H239" s="59">
        <f t="shared" si="22"/>
        <v>83.85</v>
      </c>
      <c r="I239" s="23">
        <f t="shared" si="23"/>
        <v>0.913736118239742</v>
      </c>
      <c r="J239" s="33">
        <f t="shared" si="24"/>
        <v>15.8625503862537</v>
      </c>
      <c r="K239" s="111"/>
      <c r="L239" s="111"/>
      <c r="M239" s="34">
        <f t="shared" si="25"/>
        <v>97.6025503862537</v>
      </c>
      <c r="N239" s="35">
        <f t="shared" si="26"/>
        <v>99.7125503862537</v>
      </c>
      <c r="O239" s="60"/>
      <c r="P239" s="60"/>
      <c r="Q239" s="37">
        <f t="shared" si="27"/>
        <v>31.1662597625921</v>
      </c>
    </row>
    <row r="240" spans="1:17">
      <c r="A240" s="55"/>
      <c r="B240" s="11">
        <v>227</v>
      </c>
      <c r="C240" s="96" t="s">
        <v>44</v>
      </c>
      <c r="D240" s="97">
        <v>61</v>
      </c>
      <c r="E240" s="63">
        <v>81.74</v>
      </c>
      <c r="F240" s="86">
        <v>49</v>
      </c>
      <c r="G240" s="59">
        <v>2.33</v>
      </c>
      <c r="H240" s="59">
        <f t="shared" si="22"/>
        <v>84.07</v>
      </c>
      <c r="I240" s="23">
        <f t="shared" si="23"/>
        <v>0.916133517715147</v>
      </c>
      <c r="J240" s="33">
        <f t="shared" si="24"/>
        <v>15.9041694808867</v>
      </c>
      <c r="K240" s="111"/>
      <c r="L240" s="111"/>
      <c r="M240" s="34">
        <f t="shared" si="25"/>
        <v>97.6441694808867</v>
      </c>
      <c r="N240" s="35">
        <f t="shared" si="26"/>
        <v>99.9741694808867</v>
      </c>
      <c r="O240" s="60"/>
      <c r="P240" s="60"/>
      <c r="Q240" s="37">
        <f t="shared" si="27"/>
        <v>31.2480317023389</v>
      </c>
    </row>
    <row r="241" spans="1:19">
      <c r="A241" s="55"/>
      <c r="B241" s="11">
        <v>228</v>
      </c>
      <c r="C241" s="96" t="s">
        <v>44</v>
      </c>
      <c r="D241" s="97">
        <v>62</v>
      </c>
      <c r="E241" s="63">
        <v>78.33</v>
      </c>
      <c r="F241" s="86">
        <v>31</v>
      </c>
      <c r="G241" s="59">
        <v>2.14</v>
      </c>
      <c r="H241" s="59">
        <f t="shared" si="22"/>
        <v>80.47</v>
      </c>
      <c r="I241" s="23">
        <f t="shared" si="23"/>
        <v>0.876903344481241</v>
      </c>
      <c r="J241" s="33">
        <f t="shared" si="24"/>
        <v>15.2231297505288</v>
      </c>
      <c r="K241" s="111"/>
      <c r="L241" s="111"/>
      <c r="M241" s="34">
        <f t="shared" si="25"/>
        <v>93.5531297505288</v>
      </c>
      <c r="N241" s="35">
        <f t="shared" si="26"/>
        <v>95.6931297505288</v>
      </c>
      <c r="O241" s="60"/>
      <c r="P241" s="60">
        <v>33.13</v>
      </c>
      <c r="Q241" s="37">
        <f t="shared" si="27"/>
        <v>29.9099454155729</v>
      </c>
    </row>
    <row r="242" spans="1:19">
      <c r="A242" s="55"/>
      <c r="B242" s="11">
        <v>229</v>
      </c>
      <c r="C242" s="96" t="s">
        <v>44</v>
      </c>
      <c r="D242" s="97">
        <v>63</v>
      </c>
      <c r="E242" s="63">
        <v>83.42</v>
      </c>
      <c r="F242" s="86">
        <v>30</v>
      </c>
      <c r="G242" s="59">
        <v>2.14</v>
      </c>
      <c r="H242" s="59">
        <f t="shared" si="22"/>
        <v>85.56</v>
      </c>
      <c r="I242" s="23">
        <f t="shared" si="23"/>
        <v>0.932370450525848</v>
      </c>
      <c r="J242" s="33">
        <f t="shared" si="24"/>
        <v>16.1860442581738</v>
      </c>
      <c r="K242" s="111"/>
      <c r="L242" s="111"/>
      <c r="M242" s="34">
        <f t="shared" si="25"/>
        <v>99.6060442581738</v>
      </c>
      <c r="N242" s="35">
        <f t="shared" si="26"/>
        <v>101.746044258174</v>
      </c>
      <c r="O242" s="60"/>
      <c r="P242" s="60">
        <v>28.24</v>
      </c>
      <c r="Q242" s="37">
        <f t="shared" si="27"/>
        <v>31.8018507488059</v>
      </c>
    </row>
    <row r="243" spans="1:19">
      <c r="A243" s="55"/>
      <c r="B243" s="11">
        <v>230</v>
      </c>
      <c r="C243" s="96" t="s">
        <v>44</v>
      </c>
      <c r="D243" s="97">
        <v>64</v>
      </c>
      <c r="E243" s="63">
        <v>27.21</v>
      </c>
      <c r="F243" s="86">
        <v>48</v>
      </c>
      <c r="G243" s="59">
        <v>3.31</v>
      </c>
      <c r="H243" s="59">
        <f t="shared" si="22"/>
        <v>30.52</v>
      </c>
      <c r="I243" s="23">
        <f t="shared" si="23"/>
        <v>0.332584690860786</v>
      </c>
      <c r="J243" s="33">
        <f t="shared" si="24"/>
        <v>5.77370349181234</v>
      </c>
      <c r="K243" s="111"/>
      <c r="L243" s="111"/>
      <c r="M243" s="34">
        <f t="shared" si="25"/>
        <v>32.9837034918123</v>
      </c>
      <c r="N243" s="35">
        <f t="shared" si="26"/>
        <v>36.2937034918123</v>
      </c>
      <c r="O243" s="60"/>
      <c r="P243" s="60"/>
      <c r="Q243" s="37">
        <f t="shared" si="27"/>
        <v>11.3439981866942</v>
      </c>
    </row>
    <row r="244" spans="1:19">
      <c r="A244" s="55"/>
      <c r="B244" s="11">
        <v>231</v>
      </c>
      <c r="C244" s="96" t="s">
        <v>44</v>
      </c>
      <c r="D244" s="97">
        <v>65</v>
      </c>
      <c r="E244" s="63">
        <v>54.21</v>
      </c>
      <c r="F244" s="86">
        <v>74</v>
      </c>
      <c r="G244" s="59">
        <v>3.21</v>
      </c>
      <c r="H244" s="59">
        <f t="shared" si="22"/>
        <v>57.42</v>
      </c>
      <c r="I244" s="23">
        <f t="shared" si="23"/>
        <v>0.625721263080811</v>
      </c>
      <c r="J244" s="33">
        <f t="shared" si="24"/>
        <v>10.8625836992092</v>
      </c>
      <c r="K244" s="111"/>
      <c r="L244" s="111"/>
      <c r="M244" s="34">
        <f t="shared" si="25"/>
        <v>65.0725836992092</v>
      </c>
      <c r="N244" s="35">
        <f t="shared" si="26"/>
        <v>68.2825836992092</v>
      </c>
      <c r="O244" s="60"/>
      <c r="P244" s="60"/>
      <c r="Q244" s="37">
        <f t="shared" si="27"/>
        <v>21.3424762739181</v>
      </c>
    </row>
    <row r="245" spans="1:19">
      <c r="A245" s="55"/>
      <c r="B245" s="11">
        <v>232</v>
      </c>
      <c r="C245" s="96" t="s">
        <v>44</v>
      </c>
      <c r="D245" s="97">
        <v>66</v>
      </c>
      <c r="E245" s="63">
        <v>54.19</v>
      </c>
      <c r="F245" s="86">
        <v>75</v>
      </c>
      <c r="G245" s="59">
        <v>3.19</v>
      </c>
      <c r="H245" s="59">
        <f t="shared" si="22"/>
        <v>57.38</v>
      </c>
      <c r="I245" s="23">
        <f t="shared" si="23"/>
        <v>0.625285372267101</v>
      </c>
      <c r="J245" s="33">
        <f t="shared" si="24"/>
        <v>10.8550165910941</v>
      </c>
      <c r="K245" s="111"/>
      <c r="L245" s="111"/>
      <c r="M245" s="34">
        <f t="shared" si="25"/>
        <v>65.0450165910941</v>
      </c>
      <c r="N245" s="35">
        <f t="shared" si="26"/>
        <v>68.2350165910941</v>
      </c>
      <c r="O245" s="60"/>
      <c r="P245" s="60"/>
      <c r="Q245" s="37">
        <f t="shared" si="27"/>
        <v>21.3276086485096</v>
      </c>
    </row>
    <row r="246" spans="1:19">
      <c r="A246" s="55"/>
      <c r="B246" s="11">
        <v>233</v>
      </c>
      <c r="C246" s="96" t="s">
        <v>44</v>
      </c>
      <c r="D246" s="57">
        <v>67</v>
      </c>
      <c r="E246" s="63">
        <v>26.61</v>
      </c>
      <c r="F246" s="86">
        <v>95</v>
      </c>
      <c r="G246" s="59">
        <v>3.33</v>
      </c>
      <c r="H246" s="59">
        <f t="shared" si="22"/>
        <v>29.94</v>
      </c>
      <c r="I246" s="23">
        <f t="shared" si="23"/>
        <v>0.32626427406199</v>
      </c>
      <c r="J246" s="33">
        <f t="shared" si="24"/>
        <v>5.66398042414356</v>
      </c>
      <c r="K246" s="111"/>
      <c r="L246" s="111"/>
      <c r="M246" s="34">
        <f t="shared" si="25"/>
        <v>32.2739804241436</v>
      </c>
      <c r="N246" s="35">
        <f t="shared" si="26"/>
        <v>35.6039804241436</v>
      </c>
      <c r="O246" s="60"/>
      <c r="P246" s="60"/>
      <c r="Q246" s="37">
        <f t="shared" si="27"/>
        <v>11.1284176182708</v>
      </c>
    </row>
    <row r="247" ht="15.75" spans="1:19">
      <c r="A247" s="72"/>
      <c r="B247" s="11">
        <v>234</v>
      </c>
      <c r="C247" s="96" t="s">
        <v>44</v>
      </c>
      <c r="D247" s="57">
        <v>68</v>
      </c>
      <c r="E247" s="63">
        <v>56.5</v>
      </c>
      <c r="F247" s="112">
        <v>89</v>
      </c>
      <c r="G247" s="59">
        <v>3.16</v>
      </c>
      <c r="H247" s="59">
        <f t="shared" si="22"/>
        <v>59.66</v>
      </c>
      <c r="I247" s="23">
        <f t="shared" si="23"/>
        <v>0.650131148648575</v>
      </c>
      <c r="J247" s="33">
        <f t="shared" si="24"/>
        <v>11.2863417536541</v>
      </c>
      <c r="K247" s="111"/>
      <c r="L247" s="111"/>
      <c r="M247" s="34">
        <f t="shared" si="25"/>
        <v>67.7863417536541</v>
      </c>
      <c r="N247" s="35">
        <f t="shared" si="26"/>
        <v>70.9463417536541</v>
      </c>
      <c r="O247" s="60"/>
      <c r="P247" s="60">
        <v>35.16</v>
      </c>
      <c r="Q247" s="37">
        <f t="shared" si="27"/>
        <v>22.1750632967948</v>
      </c>
    </row>
    <row r="248" ht="15.75" spans="1:19">
      <c r="A248" s="116"/>
      <c r="B248" s="117"/>
      <c r="C248" s="118"/>
      <c r="D248" s="119"/>
      <c r="E248" s="120">
        <f>SUM(E100:E247)</f>
        <v>8845.55</v>
      </c>
      <c r="F248" s="121"/>
      <c r="G248" s="120">
        <f>SUM(G102:G247)</f>
        <v>331.06</v>
      </c>
      <c r="H248" s="120">
        <f>SUM(H11:H247)</f>
        <v>9176.61</v>
      </c>
      <c r="I248" s="120">
        <f>SUM(I10:I247)</f>
        <v>100</v>
      </c>
      <c r="J248" s="120">
        <f>SUM(J11:J247)</f>
        <v>1736.01</v>
      </c>
      <c r="K248" s="120">
        <v>100</v>
      </c>
      <c r="L248" s="120">
        <v>1606.38</v>
      </c>
      <c r="M248" s="120">
        <f>SUM(M11:M247)</f>
        <v>12187.94</v>
      </c>
      <c r="N248" s="122">
        <f>SUM(N11:N247)</f>
        <v>12519</v>
      </c>
      <c r="O248" s="122">
        <v>62.44</v>
      </c>
      <c r="P248" s="122"/>
      <c r="Q248" s="123">
        <f>SUM(Q11:Q247)</f>
        <v>3410.86</v>
      </c>
    </row>
    <row r="249" spans="1:19">
      <c r="A249" s="124"/>
      <c r="B249" s="125"/>
      <c r="C249" s="126"/>
      <c r="D249" s="127"/>
      <c r="E249" s="128"/>
      <c r="F249" s="129"/>
      <c r="G249" s="129"/>
      <c r="H249" s="128"/>
      <c r="I249" s="128"/>
      <c r="J249" s="128"/>
      <c r="K249" s="128"/>
      <c r="L249" s="128"/>
      <c r="M249" s="128"/>
      <c r="N249" s="128"/>
      <c r="O249" s="130"/>
      <c r="P249" s="130"/>
      <c r="Q249" s="131"/>
    </row>
    <row r="250" spans="1:19">
      <c r="A250" s="109"/>
      <c r="B250" s="132"/>
      <c r="C250" s="133" t="s">
        <v>52</v>
      </c>
      <c r="D250" s="133"/>
      <c r="E250" s="111"/>
      <c r="F250" s="59"/>
      <c r="G250" s="59"/>
      <c r="H250" s="111"/>
      <c r="I250" s="111"/>
      <c r="J250" s="111"/>
      <c r="K250" s="111"/>
      <c r="L250" s="111"/>
      <c r="M250" s="111"/>
      <c r="N250" s="111"/>
      <c r="O250" s="134"/>
      <c r="P250" s="134"/>
      <c r="Q250" s="135"/>
      <c r="R250" s="54" t="s">
        <v>22</v>
      </c>
      <c r="S250" s="54" t="s">
        <v>23</v>
      </c>
    </row>
    <row r="251" spans="1:19">
      <c r="A251" s="109"/>
      <c r="B251" s="132"/>
      <c r="C251" s="136" t="s">
        <v>24</v>
      </c>
      <c r="D251" s="133">
        <v>1</v>
      </c>
      <c r="E251" s="111">
        <v>12.78</v>
      </c>
      <c r="F251" s="59"/>
      <c r="G251" s="59"/>
      <c r="H251" s="111"/>
      <c r="I251" s="111"/>
      <c r="J251" s="111"/>
      <c r="K251" s="111"/>
      <c r="L251" s="111"/>
      <c r="M251" s="111"/>
      <c r="N251" s="111"/>
      <c r="O251" s="134"/>
      <c r="P251" s="134"/>
      <c r="Q251" s="137">
        <v>12.78</v>
      </c>
      <c r="R251">
        <v>14000</v>
      </c>
      <c r="S251" t="s">
        <v>53</v>
      </c>
    </row>
    <row r="252" spans="1:19">
      <c r="A252" s="109"/>
      <c r="B252" s="132"/>
      <c r="C252" s="136" t="s">
        <v>24</v>
      </c>
      <c r="D252" s="133">
        <v>2</v>
      </c>
      <c r="E252" s="111">
        <v>13.69</v>
      </c>
      <c r="F252" s="59"/>
      <c r="G252" s="59"/>
      <c r="H252" s="111"/>
      <c r="I252" s="111"/>
      <c r="J252" s="111"/>
      <c r="K252" s="111"/>
      <c r="L252" s="111"/>
      <c r="M252" s="111"/>
      <c r="N252" s="111"/>
      <c r="O252" s="134"/>
      <c r="P252" s="134"/>
      <c r="Q252" s="137">
        <v>13.69</v>
      </c>
      <c r="R252">
        <v>14000</v>
      </c>
      <c r="S252" t="s">
        <v>53</v>
      </c>
    </row>
    <row r="253" spans="1:19">
      <c r="A253" s="109"/>
      <c r="B253" s="132"/>
      <c r="C253" s="136" t="s">
        <v>24</v>
      </c>
      <c r="D253" s="133">
        <v>3</v>
      </c>
      <c r="E253" s="111">
        <v>13.69</v>
      </c>
      <c r="F253" s="59"/>
      <c r="G253" s="59"/>
      <c r="H253" s="111"/>
      <c r="I253" s="111"/>
      <c r="J253" s="111" t="s">
        <v>54</v>
      </c>
      <c r="K253" s="111"/>
      <c r="L253" s="111"/>
      <c r="M253" s="111"/>
      <c r="N253" s="111"/>
      <c r="O253" s="134"/>
      <c r="P253" s="134"/>
      <c r="Q253" s="137">
        <v>13.69</v>
      </c>
      <c r="R253">
        <v>14000</v>
      </c>
      <c r="S253" t="s">
        <v>53</v>
      </c>
    </row>
    <row r="254" spans="1:19">
      <c r="A254" s="109"/>
      <c r="B254" s="132"/>
      <c r="C254" s="136" t="s">
        <v>24</v>
      </c>
      <c r="D254" s="133">
        <v>4</v>
      </c>
      <c r="E254" s="111">
        <v>13.69</v>
      </c>
      <c r="F254" s="59"/>
      <c r="G254" s="59"/>
      <c r="H254" s="111"/>
      <c r="I254" s="111"/>
      <c r="J254" s="111"/>
      <c r="K254" s="111"/>
      <c r="L254" s="111"/>
      <c r="M254" s="111"/>
      <c r="N254" s="111"/>
      <c r="O254" s="134"/>
      <c r="P254" s="134"/>
      <c r="Q254" s="137">
        <v>13.69</v>
      </c>
      <c r="R254">
        <v>14000</v>
      </c>
      <c r="S254" t="s">
        <v>53</v>
      </c>
    </row>
    <row r="255" spans="1:19">
      <c r="A255" s="109"/>
      <c r="B255" s="132"/>
      <c r="C255" s="136" t="s">
        <v>24</v>
      </c>
      <c r="D255" s="133">
        <v>5</v>
      </c>
      <c r="E255" s="111">
        <v>13.69</v>
      </c>
      <c r="F255" s="59"/>
      <c r="G255" s="59"/>
      <c r="H255" s="111"/>
      <c r="I255" s="111"/>
      <c r="J255" s="111"/>
      <c r="K255" s="111"/>
      <c r="L255" s="111"/>
      <c r="M255" s="111"/>
      <c r="N255" s="111"/>
      <c r="O255" s="134"/>
      <c r="P255" s="134"/>
      <c r="Q255" s="137">
        <v>13.69</v>
      </c>
      <c r="R255">
        <v>14000</v>
      </c>
      <c r="S255" t="s">
        <v>53</v>
      </c>
    </row>
    <row r="256" spans="1:19">
      <c r="A256" s="109"/>
      <c r="B256" s="132"/>
      <c r="C256" s="136" t="s">
        <v>24</v>
      </c>
      <c r="D256" s="133">
        <v>6</v>
      </c>
      <c r="E256" s="111">
        <v>13.69</v>
      </c>
      <c r="F256" s="59"/>
      <c r="G256" s="59"/>
      <c r="H256" s="111"/>
      <c r="I256" s="111"/>
      <c r="J256" s="111"/>
      <c r="K256" s="111"/>
      <c r="L256" s="111"/>
      <c r="M256" s="111"/>
      <c r="N256" s="111"/>
      <c r="O256" s="134"/>
      <c r="P256" s="134"/>
      <c r="Q256" s="137">
        <v>13.69</v>
      </c>
      <c r="R256">
        <v>14000</v>
      </c>
      <c r="S256" t="s">
        <v>53</v>
      </c>
    </row>
    <row r="257" spans="1:19">
      <c r="A257" s="109"/>
      <c r="B257" s="132"/>
      <c r="C257" s="136" t="s">
        <v>24</v>
      </c>
      <c r="D257" s="133">
        <v>7</v>
      </c>
      <c r="E257" s="111">
        <v>13.69</v>
      </c>
      <c r="F257" s="59"/>
      <c r="G257" s="59"/>
      <c r="H257" s="111"/>
      <c r="I257" s="111"/>
      <c r="J257" s="111"/>
      <c r="K257" s="111"/>
      <c r="L257" s="111"/>
      <c r="M257" s="111"/>
      <c r="N257" s="111"/>
      <c r="O257" s="134"/>
      <c r="P257" s="134"/>
      <c r="Q257" s="137">
        <v>13.69</v>
      </c>
      <c r="R257">
        <v>14000</v>
      </c>
      <c r="S257" t="s">
        <v>53</v>
      </c>
    </row>
    <row r="258" spans="1:19">
      <c r="A258" s="109"/>
      <c r="B258" s="132"/>
      <c r="C258" s="136" t="s">
        <v>24</v>
      </c>
      <c r="D258" s="133">
        <v>8</v>
      </c>
      <c r="E258" s="111">
        <v>13.69</v>
      </c>
      <c r="F258" s="59"/>
      <c r="G258" s="59"/>
      <c r="H258" s="111"/>
      <c r="I258" s="111"/>
      <c r="J258" s="111"/>
      <c r="K258" s="111"/>
      <c r="L258" s="111"/>
      <c r="M258" s="111"/>
      <c r="N258" s="111"/>
      <c r="O258" s="134"/>
      <c r="P258" s="134"/>
      <c r="Q258" s="137">
        <v>13.69</v>
      </c>
      <c r="R258">
        <v>14000</v>
      </c>
      <c r="S258" t="s">
        <v>53</v>
      </c>
    </row>
    <row r="259" spans="1:19">
      <c r="A259" s="109"/>
      <c r="B259" s="132"/>
      <c r="C259" s="136" t="s">
        <v>24</v>
      </c>
      <c r="D259" s="133">
        <v>9</v>
      </c>
      <c r="E259" s="111">
        <v>13.69</v>
      </c>
      <c r="F259" s="59"/>
      <c r="G259" s="59"/>
      <c r="H259" s="111"/>
      <c r="I259" s="111"/>
      <c r="J259" s="111"/>
      <c r="K259" s="111"/>
      <c r="L259" s="111"/>
      <c r="M259" s="111"/>
      <c r="N259" s="111"/>
      <c r="O259" s="134"/>
      <c r="P259" s="134"/>
      <c r="Q259" s="137">
        <v>13.69</v>
      </c>
      <c r="R259">
        <v>14000</v>
      </c>
      <c r="S259" t="s">
        <v>53</v>
      </c>
    </row>
    <row r="260" spans="1:19">
      <c r="A260" s="109"/>
      <c r="B260" s="132"/>
      <c r="C260" s="136" t="s">
        <v>24</v>
      </c>
      <c r="D260" s="133">
        <v>10</v>
      </c>
      <c r="E260" s="111">
        <v>13.69</v>
      </c>
      <c r="F260" s="59"/>
      <c r="G260" s="59"/>
      <c r="H260" s="111"/>
      <c r="I260" s="111"/>
      <c r="J260" s="111"/>
      <c r="K260" s="111"/>
      <c r="L260" s="111"/>
      <c r="M260" s="111"/>
      <c r="N260" s="111"/>
      <c r="O260" s="134"/>
      <c r="P260" s="134"/>
      <c r="Q260" s="137">
        <v>13.69</v>
      </c>
      <c r="R260">
        <v>14000</v>
      </c>
      <c r="S260" t="s">
        <v>53</v>
      </c>
    </row>
    <row r="261" spans="1:19">
      <c r="A261" s="109"/>
      <c r="B261" s="132"/>
      <c r="C261" s="136" t="s">
        <v>24</v>
      </c>
      <c r="D261" s="133">
        <v>11</v>
      </c>
      <c r="E261" s="111">
        <v>13.69</v>
      </c>
      <c r="F261" s="59"/>
      <c r="G261" s="59"/>
      <c r="H261" s="111"/>
      <c r="I261" s="111"/>
      <c r="J261" s="111"/>
      <c r="K261" s="111"/>
      <c r="L261" s="111"/>
      <c r="M261" s="111"/>
      <c r="N261" s="111"/>
      <c r="O261" s="134"/>
      <c r="P261" s="134"/>
      <c r="Q261" s="137">
        <v>13.69</v>
      </c>
      <c r="R261">
        <v>14000</v>
      </c>
      <c r="S261" t="s">
        <v>53</v>
      </c>
    </row>
    <row r="262" spans="1:19">
      <c r="A262" s="109"/>
      <c r="B262" s="132"/>
      <c r="C262" s="136" t="s">
        <v>24</v>
      </c>
      <c r="D262" s="133">
        <v>12</v>
      </c>
      <c r="E262" s="111">
        <v>13.69</v>
      </c>
      <c r="F262" s="59"/>
      <c r="G262" s="59"/>
      <c r="H262" s="111"/>
      <c r="I262" s="111"/>
      <c r="J262" s="111"/>
      <c r="K262" s="111"/>
      <c r="L262" s="111"/>
      <c r="M262" s="111"/>
      <c r="N262" s="111"/>
      <c r="O262" s="134"/>
      <c r="P262" s="134"/>
      <c r="Q262" s="137">
        <v>13.69</v>
      </c>
      <c r="R262">
        <v>14000</v>
      </c>
      <c r="S262" t="s">
        <v>53</v>
      </c>
    </row>
    <row r="263" spans="1:19">
      <c r="A263" s="109"/>
      <c r="B263" s="132"/>
      <c r="C263" s="136" t="s">
        <v>24</v>
      </c>
      <c r="D263" s="133">
        <v>13</v>
      </c>
      <c r="E263" s="111">
        <v>13.69</v>
      </c>
      <c r="F263" s="59"/>
      <c r="G263" s="59"/>
      <c r="H263" s="111"/>
      <c r="I263" s="111"/>
      <c r="J263" s="111"/>
      <c r="K263" s="111"/>
      <c r="L263" s="111"/>
      <c r="M263" s="111"/>
      <c r="N263" s="111"/>
      <c r="O263" s="134"/>
      <c r="P263" s="134"/>
      <c r="Q263" s="137">
        <v>13.69</v>
      </c>
      <c r="R263">
        <v>14000</v>
      </c>
      <c r="S263" t="s">
        <v>53</v>
      </c>
    </row>
    <row r="264" spans="1:19">
      <c r="A264" s="109"/>
      <c r="B264" s="132"/>
      <c r="C264" s="136" t="s">
        <v>24</v>
      </c>
      <c r="D264" s="133">
        <v>14</v>
      </c>
      <c r="E264" s="111">
        <v>13.69</v>
      </c>
      <c r="F264" s="59"/>
      <c r="G264" s="59"/>
      <c r="H264" s="111"/>
      <c r="I264" s="111"/>
      <c r="J264" s="111"/>
      <c r="K264" s="111"/>
      <c r="L264" s="111"/>
      <c r="M264" s="111"/>
      <c r="N264" s="111"/>
      <c r="O264" s="134"/>
      <c r="P264" s="134"/>
      <c r="Q264" s="137">
        <v>13.69</v>
      </c>
      <c r="R264">
        <v>14000</v>
      </c>
      <c r="S264" t="s">
        <v>53</v>
      </c>
    </row>
    <row r="265" spans="1:19">
      <c r="A265" s="109"/>
      <c r="B265" s="132"/>
      <c r="C265" s="136" t="s">
        <v>24</v>
      </c>
      <c r="D265" s="133">
        <v>15</v>
      </c>
      <c r="E265" s="111">
        <v>13.69</v>
      </c>
      <c r="F265" s="59"/>
      <c r="G265" s="59"/>
      <c r="H265" s="111"/>
      <c r="I265" s="111"/>
      <c r="J265" s="111"/>
      <c r="K265" s="111"/>
      <c r="L265" s="111"/>
      <c r="M265" s="111"/>
      <c r="N265" s="111"/>
      <c r="O265" s="134"/>
      <c r="P265" s="134"/>
      <c r="Q265" s="137">
        <v>13.69</v>
      </c>
      <c r="R265">
        <v>14000</v>
      </c>
      <c r="S265" t="s">
        <v>53</v>
      </c>
    </row>
    <row r="266" spans="1:19">
      <c r="A266" s="109"/>
      <c r="B266" s="132"/>
      <c r="C266" s="136" t="s">
        <v>24</v>
      </c>
      <c r="D266" s="133">
        <v>16</v>
      </c>
      <c r="E266" s="111">
        <v>13.69</v>
      </c>
      <c r="F266" s="59"/>
      <c r="G266" s="59"/>
      <c r="H266" s="111"/>
      <c r="I266" s="111"/>
      <c r="J266" s="111"/>
      <c r="K266" s="111"/>
      <c r="L266" s="111"/>
      <c r="M266" s="111"/>
      <c r="N266" s="111"/>
      <c r="O266" s="134"/>
      <c r="P266" s="134"/>
      <c r="Q266" s="137">
        <v>13.69</v>
      </c>
      <c r="R266">
        <v>14000</v>
      </c>
      <c r="S266" t="s">
        <v>53</v>
      </c>
    </row>
    <row r="267" spans="1:19">
      <c r="A267" s="109"/>
      <c r="B267" s="132"/>
      <c r="C267" s="136" t="s">
        <v>24</v>
      </c>
      <c r="D267" s="133">
        <v>17</v>
      </c>
      <c r="E267" s="111">
        <v>13.69</v>
      </c>
      <c r="F267" s="59"/>
      <c r="G267" s="59"/>
      <c r="H267" s="111"/>
      <c r="I267" s="111"/>
      <c r="J267" s="111"/>
      <c r="K267" s="111"/>
      <c r="L267" s="111"/>
      <c r="M267" s="111"/>
      <c r="N267" s="111"/>
      <c r="O267" s="134"/>
      <c r="P267" s="134"/>
      <c r="Q267" s="137">
        <v>13.69</v>
      </c>
      <c r="R267">
        <v>14000</v>
      </c>
      <c r="S267" t="s">
        <v>53</v>
      </c>
    </row>
    <row r="268" spans="1:19">
      <c r="A268" s="109"/>
      <c r="B268" s="132"/>
      <c r="C268" s="136" t="s">
        <v>24</v>
      </c>
      <c r="D268" s="133">
        <v>18</v>
      </c>
      <c r="E268" s="111">
        <v>29.42</v>
      </c>
      <c r="F268" s="59"/>
      <c r="G268" s="59"/>
      <c r="H268" s="111"/>
      <c r="I268" s="111"/>
      <c r="J268" s="111"/>
      <c r="K268" s="111"/>
      <c r="L268" s="111"/>
      <c r="M268" s="111"/>
      <c r="N268" s="111"/>
      <c r="O268" s="134"/>
      <c r="P268" s="134"/>
      <c r="Q268" s="137">
        <v>29.42</v>
      </c>
      <c r="R268">
        <v>14000</v>
      </c>
      <c r="S268" t="s">
        <v>53</v>
      </c>
    </row>
    <row r="269" spans="1:19">
      <c r="A269" s="109"/>
      <c r="B269" s="132"/>
      <c r="C269" s="136" t="s">
        <v>24</v>
      </c>
      <c r="D269" s="133">
        <v>19</v>
      </c>
      <c r="E269" s="111">
        <v>12.31</v>
      </c>
      <c r="F269" s="59"/>
      <c r="G269" s="59"/>
      <c r="H269" s="111"/>
      <c r="I269" s="111"/>
      <c r="J269" s="111"/>
      <c r="K269" s="111"/>
      <c r="L269" s="111"/>
      <c r="M269" s="111"/>
      <c r="N269" s="111"/>
      <c r="O269" s="134"/>
      <c r="P269" s="134"/>
      <c r="Q269" s="137">
        <v>12.31</v>
      </c>
      <c r="R269">
        <v>14000</v>
      </c>
      <c r="S269" t="s">
        <v>53</v>
      </c>
    </row>
    <row r="270" spans="1:19">
      <c r="A270" s="109"/>
      <c r="B270" s="132"/>
      <c r="C270" s="136" t="s">
        <v>24</v>
      </c>
      <c r="D270" s="133">
        <v>20</v>
      </c>
      <c r="E270" s="111">
        <v>13.28</v>
      </c>
      <c r="F270" s="59"/>
      <c r="G270" s="59"/>
      <c r="H270" s="111"/>
      <c r="I270" s="111"/>
      <c r="J270" s="111"/>
      <c r="K270" s="111"/>
      <c r="L270" s="111"/>
      <c r="M270" s="111"/>
      <c r="N270" s="111"/>
      <c r="O270" s="134"/>
      <c r="P270" s="134"/>
      <c r="Q270" s="137">
        <v>13.28</v>
      </c>
      <c r="R270">
        <v>14000</v>
      </c>
      <c r="S270" t="s">
        <v>53</v>
      </c>
    </row>
    <row r="271" spans="1:19">
      <c r="A271" s="109"/>
      <c r="B271" s="132"/>
      <c r="C271" s="136" t="s">
        <v>24</v>
      </c>
      <c r="D271" s="133">
        <v>21</v>
      </c>
      <c r="E271" s="111">
        <v>13.49</v>
      </c>
      <c r="F271" s="59"/>
      <c r="G271" s="59"/>
      <c r="H271" s="111"/>
      <c r="I271" s="111"/>
      <c r="J271" s="111"/>
      <c r="K271" s="111"/>
      <c r="L271" s="111"/>
      <c r="M271" s="111"/>
      <c r="N271" s="111"/>
      <c r="O271" s="134"/>
      <c r="P271" s="134"/>
      <c r="Q271" s="137">
        <v>13.49</v>
      </c>
      <c r="R271">
        <v>14000</v>
      </c>
      <c r="S271" t="s">
        <v>53</v>
      </c>
    </row>
    <row r="272" spans="1:19">
      <c r="A272" s="109"/>
      <c r="B272" s="132"/>
      <c r="C272" s="136" t="s">
        <v>24</v>
      </c>
      <c r="D272" s="133">
        <v>22</v>
      </c>
      <c r="E272" s="111">
        <v>13.28</v>
      </c>
      <c r="F272" s="59"/>
      <c r="G272" s="59"/>
      <c r="H272" s="111"/>
      <c r="I272" s="111"/>
      <c r="J272" s="111"/>
      <c r="K272" s="111"/>
      <c r="L272" s="111"/>
      <c r="M272" s="111"/>
      <c r="N272" s="111"/>
      <c r="O272" s="134"/>
      <c r="P272" s="134"/>
      <c r="Q272" s="137">
        <v>13.28</v>
      </c>
      <c r="R272">
        <v>14000</v>
      </c>
      <c r="S272" t="s">
        <v>53</v>
      </c>
    </row>
    <row r="273" spans="1:19">
      <c r="A273" s="109"/>
      <c r="B273" s="132"/>
      <c r="C273" s="136" t="s">
        <v>24</v>
      </c>
      <c r="D273" s="133">
        <v>23</v>
      </c>
      <c r="E273" s="111">
        <v>13.28</v>
      </c>
      <c r="F273" s="59"/>
      <c r="G273" s="59"/>
      <c r="H273" s="111"/>
      <c r="I273" s="111"/>
      <c r="J273" s="111"/>
      <c r="K273" s="111"/>
      <c r="L273" s="111"/>
      <c r="M273" s="111"/>
      <c r="N273" s="111"/>
      <c r="O273" s="134"/>
      <c r="P273" s="134"/>
      <c r="Q273" s="137">
        <v>13.28</v>
      </c>
      <c r="R273">
        <v>14000</v>
      </c>
      <c r="S273" t="s">
        <v>53</v>
      </c>
    </row>
    <row r="274" spans="1:19">
      <c r="A274" s="109"/>
      <c r="B274" s="132"/>
      <c r="C274" s="136" t="s">
        <v>24</v>
      </c>
      <c r="D274" s="133">
        <v>24</v>
      </c>
      <c r="E274" s="111">
        <v>13.28</v>
      </c>
      <c r="F274" s="59"/>
      <c r="G274" s="59"/>
      <c r="H274" s="111"/>
      <c r="I274" s="111"/>
      <c r="J274" s="111"/>
      <c r="K274" s="111"/>
      <c r="L274" s="111"/>
      <c r="M274" s="111"/>
      <c r="N274" s="111"/>
      <c r="O274" s="134"/>
      <c r="P274" s="134"/>
      <c r="Q274" s="137">
        <v>13.28</v>
      </c>
      <c r="R274">
        <v>14000</v>
      </c>
      <c r="S274" t="s">
        <v>53</v>
      </c>
    </row>
    <row r="275" spans="1:19">
      <c r="A275" s="109"/>
      <c r="B275" s="132"/>
      <c r="C275" s="136" t="s">
        <v>24</v>
      </c>
      <c r="D275" s="133">
        <v>25</v>
      </c>
      <c r="E275" s="111">
        <v>13.28</v>
      </c>
      <c r="F275" s="59"/>
      <c r="G275" s="59"/>
      <c r="H275" s="111"/>
      <c r="I275" s="111"/>
      <c r="J275" s="111"/>
      <c r="K275" s="111"/>
      <c r="L275" s="111"/>
      <c r="M275" s="111"/>
      <c r="N275" s="111"/>
      <c r="O275" s="134"/>
      <c r="P275" s="134"/>
      <c r="Q275" s="137">
        <v>13.28</v>
      </c>
      <c r="R275">
        <v>14000</v>
      </c>
      <c r="S275" t="s">
        <v>53</v>
      </c>
    </row>
    <row r="276" spans="1:19">
      <c r="A276" s="109"/>
      <c r="B276" s="132"/>
      <c r="C276" s="136" t="s">
        <v>24</v>
      </c>
      <c r="D276" s="133">
        <v>26</v>
      </c>
      <c r="E276" s="111">
        <v>17.42</v>
      </c>
      <c r="F276" s="59"/>
      <c r="G276" s="59"/>
      <c r="H276" s="111"/>
      <c r="I276" s="111"/>
      <c r="J276" s="111"/>
      <c r="K276" s="111"/>
      <c r="L276" s="111"/>
      <c r="M276" s="111"/>
      <c r="N276" s="111"/>
      <c r="O276" s="134"/>
      <c r="P276" s="134"/>
      <c r="Q276" s="137">
        <v>17.42</v>
      </c>
      <c r="R276">
        <v>14000</v>
      </c>
      <c r="S276" t="s">
        <v>53</v>
      </c>
    </row>
    <row r="277" spans="1:19">
      <c r="A277" s="109"/>
      <c r="B277" s="132"/>
      <c r="C277" s="136" t="s">
        <v>24</v>
      </c>
      <c r="D277" s="133">
        <v>27</v>
      </c>
      <c r="E277" s="111">
        <v>16.01</v>
      </c>
      <c r="F277" s="59"/>
      <c r="G277" s="59"/>
      <c r="H277" s="111"/>
      <c r="I277" s="111"/>
      <c r="J277" s="111"/>
      <c r="K277" s="111"/>
      <c r="L277" s="111"/>
      <c r="M277" s="111"/>
      <c r="N277" s="111"/>
      <c r="O277" s="134"/>
      <c r="P277" s="134"/>
      <c r="Q277" s="137">
        <v>16.01</v>
      </c>
      <c r="R277">
        <v>14000</v>
      </c>
      <c r="S277" t="s">
        <v>53</v>
      </c>
    </row>
    <row r="278" spans="1:19">
      <c r="A278" s="109"/>
      <c r="B278" s="132"/>
      <c r="C278" s="136" t="s">
        <v>24</v>
      </c>
      <c r="D278" s="133">
        <v>28</v>
      </c>
      <c r="E278" s="111">
        <v>12.97</v>
      </c>
      <c r="F278" s="59"/>
      <c r="G278" s="59"/>
      <c r="H278" s="111"/>
      <c r="I278" s="111"/>
      <c r="J278" s="111"/>
      <c r="K278" s="111"/>
      <c r="L278" s="111"/>
      <c r="M278" s="111"/>
      <c r="N278" s="111"/>
      <c r="O278" s="134"/>
      <c r="P278" s="134"/>
      <c r="Q278" s="137">
        <v>12.97</v>
      </c>
      <c r="R278">
        <v>14000</v>
      </c>
      <c r="S278" t="s">
        <v>53</v>
      </c>
    </row>
    <row r="279" spans="1:19">
      <c r="A279" s="109"/>
      <c r="B279" s="132"/>
      <c r="C279" s="136" t="s">
        <v>24</v>
      </c>
      <c r="D279" s="133">
        <v>29</v>
      </c>
      <c r="E279" s="111">
        <v>12.97</v>
      </c>
      <c r="F279" s="59"/>
      <c r="G279" s="59"/>
      <c r="H279" s="111"/>
      <c r="I279" s="111"/>
      <c r="J279" s="111"/>
      <c r="K279" s="111"/>
      <c r="L279" s="111"/>
      <c r="M279" s="111"/>
      <c r="N279" s="111"/>
      <c r="O279" s="134"/>
      <c r="P279" s="134"/>
      <c r="Q279" s="137">
        <v>12.97</v>
      </c>
      <c r="R279">
        <v>14000</v>
      </c>
      <c r="S279" t="s">
        <v>53</v>
      </c>
    </row>
    <row r="280" spans="1:19">
      <c r="A280" s="109"/>
      <c r="B280" s="132"/>
      <c r="C280" s="136" t="s">
        <v>24</v>
      </c>
      <c r="D280" s="133">
        <v>30</v>
      </c>
      <c r="E280" s="111">
        <v>18.65</v>
      </c>
      <c r="F280" s="59"/>
      <c r="G280" s="59"/>
      <c r="H280" s="111"/>
      <c r="I280" s="111"/>
      <c r="J280" s="111"/>
      <c r="K280" s="111"/>
      <c r="L280" s="111"/>
      <c r="M280" s="111"/>
      <c r="N280" s="111"/>
      <c r="O280" s="134"/>
      <c r="P280" s="134"/>
      <c r="Q280" s="137">
        <v>18.65</v>
      </c>
      <c r="R280">
        <v>14000</v>
      </c>
      <c r="S280" t="s">
        <v>53</v>
      </c>
    </row>
    <row r="281" spans="1:19">
      <c r="A281" s="109"/>
      <c r="B281" s="132"/>
      <c r="C281" s="136" t="s">
        <v>24</v>
      </c>
      <c r="D281" s="133">
        <v>31</v>
      </c>
      <c r="E281" s="98">
        <v>13.77</v>
      </c>
      <c r="F281" s="59"/>
      <c r="G281" s="59"/>
      <c r="H281" s="111"/>
      <c r="I281" s="111"/>
      <c r="J281" s="111"/>
      <c r="K281" s="111"/>
      <c r="L281" s="111"/>
      <c r="M281" s="111"/>
      <c r="N281" s="111"/>
      <c r="O281" s="134"/>
      <c r="P281" s="134"/>
      <c r="Q281" s="137">
        <v>13.77</v>
      </c>
      <c r="R281">
        <v>14000</v>
      </c>
      <c r="S281" t="s">
        <v>53</v>
      </c>
    </row>
    <row r="282" spans="1:19">
      <c r="A282" s="109"/>
      <c r="B282" s="132"/>
      <c r="C282" s="136" t="s">
        <v>24</v>
      </c>
      <c r="D282" s="133">
        <v>32</v>
      </c>
      <c r="E282" s="111">
        <v>16.58</v>
      </c>
      <c r="F282" s="59"/>
      <c r="G282" s="59"/>
      <c r="H282" s="111"/>
      <c r="I282" s="111"/>
      <c r="J282" s="111"/>
      <c r="K282" s="111"/>
      <c r="L282" s="111"/>
      <c r="M282" s="111"/>
      <c r="N282" s="111"/>
      <c r="O282" s="134"/>
      <c r="P282" s="134"/>
      <c r="Q282" s="137">
        <v>16.58</v>
      </c>
      <c r="R282">
        <v>14000</v>
      </c>
      <c r="S282" t="s">
        <v>53</v>
      </c>
    </row>
    <row r="283" spans="1:19">
      <c r="A283" s="109"/>
      <c r="B283" s="132"/>
      <c r="C283" s="136" t="s">
        <v>24</v>
      </c>
      <c r="D283" s="133">
        <v>33</v>
      </c>
      <c r="E283" s="111">
        <v>16.58</v>
      </c>
      <c r="F283" s="59"/>
      <c r="G283" s="59"/>
      <c r="H283" s="111"/>
      <c r="I283" s="111"/>
      <c r="J283" s="111"/>
      <c r="K283" s="111"/>
      <c r="L283" s="111"/>
      <c r="M283" s="111"/>
      <c r="N283" s="111"/>
      <c r="O283" s="134"/>
      <c r="P283" s="134"/>
      <c r="Q283" s="137">
        <v>16.58</v>
      </c>
      <c r="R283">
        <v>14000</v>
      </c>
      <c r="S283" t="s">
        <v>53</v>
      </c>
    </row>
    <row r="284" spans="1:19">
      <c r="A284" s="109"/>
      <c r="B284" s="132"/>
      <c r="C284" s="136" t="s">
        <v>24</v>
      </c>
      <c r="D284" s="133">
        <v>34</v>
      </c>
      <c r="E284" s="111">
        <v>16.58</v>
      </c>
      <c r="F284" s="59"/>
      <c r="G284" s="59"/>
      <c r="H284" s="111"/>
      <c r="I284" s="111"/>
      <c r="J284" s="111"/>
      <c r="K284" s="111"/>
      <c r="L284" s="111"/>
      <c r="M284" s="111"/>
      <c r="N284" s="111"/>
      <c r="O284" s="134"/>
      <c r="P284" s="134"/>
      <c r="Q284" s="137">
        <v>16.58</v>
      </c>
      <c r="R284">
        <v>14000</v>
      </c>
      <c r="S284" t="s">
        <v>53</v>
      </c>
    </row>
    <row r="285" spans="1:19">
      <c r="A285" s="109"/>
      <c r="B285" s="132"/>
      <c r="C285" s="136" t="s">
        <v>24</v>
      </c>
      <c r="D285" s="133">
        <v>35</v>
      </c>
      <c r="E285" s="111">
        <v>16.58</v>
      </c>
      <c r="F285" s="59"/>
      <c r="G285" s="59"/>
      <c r="H285" s="111"/>
      <c r="I285" s="111"/>
      <c r="J285" s="111"/>
      <c r="K285" s="111"/>
      <c r="L285" s="111"/>
      <c r="M285" s="111"/>
      <c r="N285" s="111"/>
      <c r="O285" s="134"/>
      <c r="P285" s="134"/>
      <c r="Q285" s="137">
        <v>16.58</v>
      </c>
      <c r="R285">
        <v>14000</v>
      </c>
      <c r="S285" t="s">
        <v>53</v>
      </c>
    </row>
    <row r="286" spans="1:19">
      <c r="A286" s="109"/>
      <c r="B286" s="132"/>
      <c r="C286" s="136" t="s">
        <v>24</v>
      </c>
      <c r="D286" s="133">
        <v>36</v>
      </c>
      <c r="E286" s="111">
        <v>16.58</v>
      </c>
      <c r="F286" s="59"/>
      <c r="G286" s="59"/>
      <c r="H286" s="111"/>
      <c r="I286" s="111"/>
      <c r="J286" s="111"/>
      <c r="K286" s="111"/>
      <c r="L286" s="111"/>
      <c r="M286" s="111"/>
      <c r="N286" s="111"/>
      <c r="O286" s="134"/>
      <c r="P286" s="134"/>
      <c r="Q286" s="137">
        <v>16.58</v>
      </c>
      <c r="R286">
        <v>14000</v>
      </c>
      <c r="S286" t="s">
        <v>53</v>
      </c>
    </row>
    <row r="287" spans="1:19">
      <c r="A287" s="109"/>
      <c r="B287" s="132"/>
      <c r="C287" s="136" t="s">
        <v>24</v>
      </c>
      <c r="D287" s="133">
        <v>37</v>
      </c>
      <c r="E287" s="111">
        <v>16.58</v>
      </c>
      <c r="F287" s="59"/>
      <c r="G287" s="59"/>
      <c r="H287" s="111"/>
      <c r="I287" s="111"/>
      <c r="J287" s="111"/>
      <c r="K287" s="111"/>
      <c r="L287" s="111"/>
      <c r="M287" s="111"/>
      <c r="N287" s="111"/>
      <c r="O287" s="134"/>
      <c r="P287" s="134"/>
      <c r="Q287" s="137">
        <v>16.58</v>
      </c>
      <c r="R287">
        <v>14000</v>
      </c>
      <c r="S287" t="s">
        <v>53</v>
      </c>
    </row>
    <row r="288" spans="1:19">
      <c r="A288" s="109"/>
      <c r="B288" s="132"/>
      <c r="C288" s="136" t="s">
        <v>24</v>
      </c>
      <c r="D288" s="133">
        <v>38</v>
      </c>
      <c r="E288" s="111">
        <v>16.58</v>
      </c>
      <c r="F288" s="59"/>
      <c r="G288" s="59"/>
      <c r="H288" s="111"/>
      <c r="I288" s="111"/>
      <c r="J288" s="111"/>
      <c r="K288" s="111"/>
      <c r="L288" s="111"/>
      <c r="M288" s="111"/>
      <c r="N288" s="111"/>
      <c r="O288" s="134"/>
      <c r="P288" s="134"/>
      <c r="Q288" s="137">
        <v>16.58</v>
      </c>
      <c r="R288">
        <v>14000</v>
      </c>
      <c r="S288" t="s">
        <v>53</v>
      </c>
    </row>
    <row r="289" spans="1:21">
      <c r="A289" s="109"/>
      <c r="B289" s="132"/>
      <c r="C289" s="136" t="s">
        <v>24</v>
      </c>
      <c r="D289" s="133">
        <v>39</v>
      </c>
      <c r="E289" s="111">
        <v>16.58</v>
      </c>
      <c r="F289" s="59"/>
      <c r="G289" s="59"/>
      <c r="H289" s="111"/>
      <c r="I289" s="111"/>
      <c r="J289" s="111"/>
      <c r="K289" s="111"/>
      <c r="L289" s="111"/>
      <c r="M289" s="111"/>
      <c r="N289" s="111"/>
      <c r="O289" s="134"/>
      <c r="P289" s="134"/>
      <c r="Q289" s="137">
        <v>16.58</v>
      </c>
      <c r="R289">
        <v>14000</v>
      </c>
      <c r="S289" t="s">
        <v>53</v>
      </c>
    </row>
    <row r="290" spans="1:21">
      <c r="A290" s="109"/>
      <c r="B290" s="132"/>
      <c r="C290" s="136" t="s">
        <v>24</v>
      </c>
      <c r="D290" s="133">
        <v>40</v>
      </c>
      <c r="E290" s="111">
        <v>16.58</v>
      </c>
      <c r="F290" s="59"/>
      <c r="G290" s="59"/>
      <c r="H290" s="111"/>
      <c r="I290" s="111"/>
      <c r="J290" s="111"/>
      <c r="K290" s="111"/>
      <c r="L290" s="111"/>
      <c r="M290" s="111"/>
      <c r="N290" s="111"/>
      <c r="O290" s="134"/>
      <c r="P290" s="134"/>
      <c r="Q290" s="137">
        <v>16.58</v>
      </c>
      <c r="R290">
        <v>14000</v>
      </c>
      <c r="S290" t="s">
        <v>53</v>
      </c>
    </row>
    <row r="291" spans="1:21">
      <c r="A291" s="109"/>
      <c r="B291" s="132"/>
      <c r="C291" s="136" t="s">
        <v>24</v>
      </c>
      <c r="D291" s="133">
        <v>41</v>
      </c>
      <c r="E291" s="111">
        <v>13.53</v>
      </c>
      <c r="F291" s="59"/>
      <c r="G291" s="59"/>
      <c r="H291" s="111"/>
      <c r="I291" s="111"/>
      <c r="J291" s="111"/>
      <c r="K291" s="111"/>
      <c r="L291" s="111"/>
      <c r="M291" s="111"/>
      <c r="N291" s="111"/>
      <c r="O291" s="134"/>
      <c r="P291" s="134"/>
      <c r="Q291" s="137">
        <v>13.53</v>
      </c>
      <c r="R291">
        <v>14000</v>
      </c>
      <c r="S291" t="s">
        <v>53</v>
      </c>
    </row>
    <row r="292" ht="15.75" spans="1:21">
      <c r="A292" s="138"/>
      <c r="B292" s="139"/>
      <c r="C292" s="136" t="s">
        <v>24</v>
      </c>
      <c r="D292" s="140">
        <v>42</v>
      </c>
      <c r="E292" s="141">
        <v>14.05</v>
      </c>
      <c r="F292" s="142"/>
      <c r="G292" s="142"/>
      <c r="H292" s="141"/>
      <c r="I292" s="141"/>
      <c r="J292" s="141"/>
      <c r="K292" s="141"/>
      <c r="L292" s="141"/>
      <c r="M292" s="141"/>
      <c r="N292" s="141"/>
      <c r="O292" s="143"/>
      <c r="P292" s="143"/>
      <c r="Q292" s="123">
        <v>14.05</v>
      </c>
      <c r="R292">
        <v>14000</v>
      </c>
      <c r="S292" t="s">
        <v>53</v>
      </c>
    </row>
    <row r="293" spans="1:21">
      <c r="C293" s="136" t="s">
        <v>24</v>
      </c>
      <c r="D293" s="133">
        <v>43</v>
      </c>
      <c r="E293" s="111">
        <v>11.67</v>
      </c>
      <c r="F293" s="39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144">
        <v>11.67</v>
      </c>
      <c r="R293" s="102"/>
      <c r="T293" s="145"/>
      <c r="U293" s="145"/>
    </row>
    <row r="294" spans="1:21">
      <c r="C294" s="22"/>
      <c r="D294" s="133"/>
      <c r="E294" s="111"/>
      <c r="F294" s="39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52">
        <f>SUM(Q251:Q293)</f>
        <v>633.7</v>
      </c>
      <c r="R294" s="102"/>
      <c r="T294" s="145"/>
      <c r="U294" s="145"/>
    </row>
    <row r="295" spans="1:21">
      <c r="D295" s="146"/>
      <c r="E295" s="147"/>
      <c r="R295" s="102"/>
      <c r="T295" s="145"/>
      <c r="U295" s="145"/>
    </row>
    <row r="296" ht="15.75" spans="1:21">
      <c r="D296" s="146"/>
      <c r="E296" s="147"/>
      <c r="R296" s="102"/>
      <c r="T296" s="145"/>
      <c r="U296" s="145"/>
    </row>
    <row r="297" spans="1:21">
      <c r="C297" s="148" t="s">
        <v>55</v>
      </c>
      <c r="D297" s="126"/>
      <c r="E297" s="149"/>
      <c r="G297" t="s">
        <v>56</v>
      </c>
      <c r="R297" s="102"/>
      <c r="T297" s="145"/>
      <c r="U297" s="145"/>
    </row>
    <row r="298" spans="1:21">
      <c r="C298" s="150" t="s">
        <v>57</v>
      </c>
      <c r="D298" s="151"/>
      <c r="E298" s="152"/>
      <c r="G298" t="s">
        <v>58</v>
      </c>
      <c r="R298" s="102"/>
      <c r="T298" s="145"/>
      <c r="U298" s="145"/>
    </row>
    <row r="299" spans="1:21">
      <c r="C299" s="153" t="s">
        <v>59</v>
      </c>
      <c r="D299" s="154"/>
      <c r="E299" s="155"/>
      <c r="G299" t="s">
        <v>60</v>
      </c>
      <c r="R299" s="102"/>
      <c r="T299" s="145"/>
      <c r="U299" s="145"/>
    </row>
    <row r="300" spans="1:21">
      <c r="C300" s="156" t="s">
        <v>61</v>
      </c>
      <c r="D300" s="157"/>
      <c r="E300" s="158"/>
      <c r="G300" t="s">
        <v>62</v>
      </c>
      <c r="R300" s="102"/>
      <c r="T300" s="145"/>
      <c r="U300" s="145"/>
    </row>
    <row r="301" spans="1:21">
      <c r="C301" s="159" t="s">
        <v>63</v>
      </c>
      <c r="D301" s="160"/>
      <c r="E301" s="161"/>
      <c r="G301" t="s">
        <v>64</v>
      </c>
      <c r="R301" s="102"/>
      <c r="T301" s="145"/>
      <c r="U301" s="145"/>
    </row>
    <row r="302" spans="1:21">
      <c r="C302" s="159" t="s">
        <v>65</v>
      </c>
      <c r="D302" s="160"/>
      <c r="E302" s="161"/>
      <c r="G302" t="s">
        <v>66</v>
      </c>
      <c r="R302" s="2"/>
      <c r="T302" s="145"/>
      <c r="U302" s="145"/>
    </row>
    <row r="303" ht="15.75" spans="1:21">
      <c r="C303" s="162" t="s">
        <v>67</v>
      </c>
      <c r="D303" s="163"/>
      <c r="E303" s="164"/>
      <c r="R303" s="102"/>
    </row>
    <row r="304" spans="1:21">
      <c r="C304" s="165"/>
      <c r="D304" s="165"/>
      <c r="E304" s="2"/>
      <c r="F304" s="2"/>
      <c r="G304" s="2"/>
      <c r="H304" s="2"/>
      <c r="M304" s="165"/>
      <c r="N304" s="165"/>
      <c r="O304" s="165"/>
      <c r="P304" s="165"/>
      <c r="R304" s="166"/>
    </row>
    <row r="305" spans="1:18">
      <c r="A305" s="167" t="s">
        <v>68</v>
      </c>
      <c r="B305" s="167"/>
      <c r="C305" s="167"/>
      <c r="D305" s="167"/>
      <c r="F305" s="168"/>
      <c r="G305" s="102"/>
      <c r="H305" s="102"/>
      <c r="J305" t="s">
        <v>69</v>
      </c>
      <c r="N305" s="102"/>
      <c r="O305" s="102"/>
      <c r="P305" s="102"/>
      <c r="R305" s="102"/>
    </row>
    <row r="306" spans="1:18">
      <c r="A306" s="169" t="s">
        <v>70</v>
      </c>
      <c r="B306" s="169"/>
      <c r="C306" s="169"/>
      <c r="D306" s="169"/>
      <c r="F306" s="168"/>
      <c r="G306" s="102"/>
      <c r="H306" s="102"/>
      <c r="I306" s="102"/>
      <c r="J306" t="s">
        <v>71</v>
      </c>
      <c r="N306" s="102"/>
      <c r="O306" s="102"/>
      <c r="P306" s="102"/>
      <c r="R306" s="102"/>
    </row>
    <row r="307" spans="1:18">
      <c r="A307" s="167" t="s">
        <v>72</v>
      </c>
      <c r="B307" s="167"/>
      <c r="C307" s="167"/>
      <c r="D307" s="167"/>
      <c r="F307" s="168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R307" s="102"/>
    </row>
    <row r="308" spans="1:18">
      <c r="F308" s="168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R308" s="102"/>
    </row>
    <row r="309" spans="1:18">
      <c r="A309" t="s">
        <v>73</v>
      </c>
      <c r="F309" s="168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</row>
    <row r="310" spans="1:18">
      <c r="A310" t="s">
        <v>74</v>
      </c>
      <c r="R310" s="102"/>
    </row>
    <row r="311" spans="1:18">
      <c r="R311" s="102"/>
    </row>
    <row r="312" spans="1:18">
      <c r="R312" s="102"/>
    </row>
    <row r="313" spans="1:18">
      <c r="R313" s="102"/>
    </row>
    <row r="314" spans="1:18">
      <c r="R314" s="102"/>
    </row>
    <row r="315" spans="1:18">
      <c r="R315" s="102"/>
    </row>
    <row r="316" spans="1:18">
      <c r="R316" s="102"/>
    </row>
    <row r="317" spans="1:18">
      <c r="K317" s="102"/>
      <c r="R317" s="102"/>
    </row>
    <row r="318" spans="1:18">
      <c r="R318" s="102"/>
    </row>
    <row r="319" spans="1:18">
      <c r="R319" s="102"/>
    </row>
    <row r="320" spans="1:18">
      <c r="R320" s="102"/>
    </row>
    <row r="321" spans="18:18">
      <c r="R321" s="102"/>
    </row>
    <row r="322" spans="18:18">
      <c r="R322" s="102"/>
    </row>
    <row r="323" spans="18:18">
      <c r="R323" s="102"/>
    </row>
    <row r="324" spans="18:18">
      <c r="R324" s="102"/>
    </row>
    <row r="325" spans="18:18">
      <c r="R325" s="102"/>
    </row>
    <row r="326" spans="18:18">
      <c r="R326" s="102"/>
    </row>
    <row r="327" spans="18:18">
      <c r="R327" s="102"/>
    </row>
    <row r="328" spans="18:18">
      <c r="R328" s="102"/>
    </row>
    <row r="329" spans="18:18">
      <c r="R329" s="102"/>
    </row>
    <row r="330" spans="18:18">
      <c r="R330" s="102"/>
    </row>
    <row r="331" spans="18:18">
      <c r="R331" s="102"/>
    </row>
    <row r="332" spans="18:18">
      <c r="R332" s="102"/>
    </row>
    <row r="333" spans="18:18">
      <c r="R333" s="102"/>
    </row>
    <row r="334" spans="18:18">
      <c r="R334" s="102"/>
    </row>
    <row r="335" spans="18:18">
      <c r="R335" s="102"/>
    </row>
    <row r="336" spans="18:18">
      <c r="R336" s="102"/>
    </row>
    <row r="337" spans="18:18">
      <c r="R337" s="102"/>
    </row>
    <row r="338" spans="18:18">
      <c r="R338" s="102"/>
    </row>
    <row r="339" spans="18:18">
      <c r="R339" s="102"/>
    </row>
    <row r="340" spans="18:18">
      <c r="R340" s="102"/>
    </row>
    <row r="341" spans="18:18">
      <c r="R341" s="102"/>
    </row>
    <row r="342" spans="18:18">
      <c r="R342" s="102"/>
    </row>
    <row r="343" spans="18:18">
      <c r="R343" s="102"/>
    </row>
    <row r="344" spans="18:18">
      <c r="R344" s="102"/>
    </row>
    <row r="345" spans="18:18">
      <c r="R345" s="102"/>
    </row>
    <row r="346" spans="18:18">
      <c r="R346" s="102"/>
    </row>
    <row r="347" spans="18:18">
      <c r="R347" s="102"/>
    </row>
    <row r="348" spans="18:18">
      <c r="R348" s="102"/>
    </row>
    <row r="349" spans="18:18">
      <c r="R349" s="102"/>
    </row>
    <row r="350" spans="18:18">
      <c r="R350" s="102"/>
    </row>
    <row r="351" spans="18:18">
      <c r="R351" s="102"/>
    </row>
    <row r="352" spans="18:18">
      <c r="R352" s="102"/>
    </row>
    <row r="353" spans="18:18">
      <c r="R353" s="170"/>
    </row>
  </sheetData>
  <mergeCells count="34">
    <mergeCell ref="A2:M2"/>
    <mergeCell ref="A3:M3"/>
    <mergeCell ref="F7:G7"/>
    <mergeCell ref="K7:L7"/>
    <mergeCell ref="C298:E298"/>
    <mergeCell ref="C299:E299"/>
    <mergeCell ref="C300:E300"/>
    <mergeCell ref="C301:E301"/>
    <mergeCell ref="C303:E303"/>
    <mergeCell ref="A307:D307"/>
    <mergeCell ref="A7:A8"/>
    <mergeCell ref="A10:A99"/>
    <mergeCell ref="A102:A117"/>
    <mergeCell ref="A118:A133"/>
    <mergeCell ref="A134:A150"/>
    <mergeCell ref="A151:A167"/>
    <mergeCell ref="A168:A177"/>
    <mergeCell ref="A179:A186"/>
    <mergeCell ref="A187:A203"/>
    <mergeCell ref="A204:A220"/>
    <mergeCell ref="A221:A237"/>
    <mergeCell ref="A238:A247"/>
    <mergeCell ref="B7:B8"/>
    <mergeCell ref="C7:C8"/>
    <mergeCell ref="D7:D8"/>
    <mergeCell ref="E7:E8"/>
    <mergeCell ref="H7:H8"/>
    <mergeCell ref="I7:I8"/>
    <mergeCell ref="J7:J8"/>
    <mergeCell ref="M7:M8"/>
    <mergeCell ref="N7:N8"/>
    <mergeCell ref="O7:O8"/>
    <mergeCell ref="P7:P8"/>
    <mergeCell ref="Q7:Q8"/>
  </mergeCells>
  <pageMargins left="0.708661417322835" right="0.708661417322835" top="0.748031496062992" bottom="0.748031496062992" header="0.31496062992126" footer="0.31496062992126"/>
  <pageSetup paperSize="1" scale="48" fitToHeight="0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Serviz-1</cp:lastModifiedBy>
  <dcterms:created xsi:type="dcterms:W3CDTF">2006-09-16T00:00:00Z</dcterms:created>
  <dcterms:modified xsi:type="dcterms:W3CDTF">2026-06-30T15:55:42Z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316C713705B24EE9BA56E8FC4B857A7F_13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