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4000" windowHeight="9600"/>
  </bookViews>
  <sheets>
    <sheet name="Лист1" sheetId="1" r:id="rId1"/>
    <sheet name="Лист2" sheetId="2" r:id="rId2"/>
    <sheet name="Лист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<sst xmlns="http://schemas.openxmlformats.org/spreadsheetml/2006/main" count="328" uniqueCount="70">
  <si>
    <t>ПЛОЩООБРАЗУВАНЕ</t>
  </si>
  <si>
    <t>НА ОБЕКТ: ЖИЛИЩНИ СГРАДИ № 1 и № 4  В УПИ VII, КВ.38Ж,ПИ 58356.503.487 ПО КК НА ГР.ПРИМОРСКО</t>
  </si>
  <si>
    <t>кота</t>
  </si>
  <si>
    <t>№ по ред</t>
  </si>
  <si>
    <t>обект</t>
  </si>
  <si>
    <t>№</t>
  </si>
  <si>
    <t>F1 кв.м.</t>
  </si>
  <si>
    <t>Складове F2</t>
  </si>
  <si>
    <t xml:space="preserve">F1 + F2 </t>
  </si>
  <si>
    <t>% ид.част от сградата</t>
  </si>
  <si>
    <t>F3 кв.м. от сградата</t>
  </si>
  <si>
    <t>Маневрена площ</t>
  </si>
  <si>
    <t>F1+F3+F3 м.пл</t>
  </si>
  <si>
    <t>F1+F2+F3+F3 м.пл</t>
  </si>
  <si>
    <t>Прилежаща площ към СОС</t>
  </si>
  <si>
    <t>Открити тераси</t>
  </si>
  <si>
    <t>% ид.част от ПИ</t>
  </si>
  <si>
    <t>Ид.част от ПИ кв.м.</t>
  </si>
  <si>
    <t>площ</t>
  </si>
  <si>
    <t>% ид.част</t>
  </si>
  <si>
    <t>F3 м.площ</t>
  </si>
  <si>
    <t>сутерен</t>
  </si>
  <si>
    <t>Подземен паркинг</t>
  </si>
  <si>
    <t>Гараж</t>
  </si>
  <si>
    <t>Паркомясто</t>
  </si>
  <si>
    <t>Сграда 1</t>
  </si>
  <si>
    <t>Етаж 1</t>
  </si>
  <si>
    <t>Апартамент</t>
  </si>
  <si>
    <t>Ателие</t>
  </si>
  <si>
    <t>Етаж 2</t>
  </si>
  <si>
    <t>Етаж 3</t>
  </si>
  <si>
    <t>Етаж 4</t>
  </si>
  <si>
    <t>Тав.етаж</t>
  </si>
  <si>
    <t>67A</t>
  </si>
  <si>
    <t>Сграда 4</t>
  </si>
  <si>
    <t>общо обекти:</t>
  </si>
  <si>
    <t>ПИ  58356.504.487</t>
  </si>
  <si>
    <t>Открити паркоместа</t>
  </si>
  <si>
    <t xml:space="preserve">  </t>
  </si>
  <si>
    <t>9/10/</t>
  </si>
  <si>
    <t>11/12/</t>
  </si>
  <si>
    <t>13/14</t>
  </si>
  <si>
    <t>15/16</t>
  </si>
  <si>
    <t>17/18</t>
  </si>
  <si>
    <t>19/20</t>
  </si>
  <si>
    <t>В поземлен имот 58356.503.487 са проектирани четири броя жилищни сгради №№ 1,2,3 и 4 с общо РЗП 13 034 кв.м. /надземни етажи/ бруто РЗП: 19414,20 кв.м.</t>
  </si>
  <si>
    <t>Настоящето площообразуване е за сгради № 1 и № 4, които съгласно архитектурния проект са с общ сутерен с площ 3269,29 кв.м.</t>
  </si>
  <si>
    <t>РЗП сгради-6961,18 кв.м.</t>
  </si>
  <si>
    <t>Площта на ПИ 58356.503.487 е 6614,00 кв.м.</t>
  </si>
  <si>
    <t>сутерен-3269,29 кв.м.</t>
  </si>
  <si>
    <t>От нея се приспадат 196,32 кв.м., представляващи прилежаща площ към апартаментите</t>
  </si>
  <si>
    <t>Бруто РЗП-10230,47 кв.м.</t>
  </si>
  <si>
    <t xml:space="preserve">и ателиетата на първи етаж на сгради 1 и 4 и 177,90 кв.м., представляващи прилежаща </t>
  </si>
  <si>
    <t>РЗП обекти -7435,20 кв.м.</t>
  </si>
  <si>
    <t>площ към ателиета и апартаменти на първи етаж на сгради 2 и 3.</t>
  </si>
  <si>
    <t>общи части-1338,67  кв.м.</t>
  </si>
  <si>
    <t>Предвидени са общо 107 броя   паркоместа за четирите сгради, с обща площ 1037,50 кв.м.,</t>
  </si>
  <si>
    <t>складове-261,68 кв.м.</t>
  </si>
  <si>
    <t>които също се приспадат от общата площ на поземления имот.</t>
  </si>
  <si>
    <t>маневрена площ-1194,92 кв.м.</t>
  </si>
  <si>
    <t xml:space="preserve">Върху самостоятелните обекти е разпределена останалата част от дворното място, </t>
  </si>
  <si>
    <t>общо за четирите сгради: 5202,28 кв.м.</t>
  </si>
  <si>
    <t>Легенда:</t>
  </si>
  <si>
    <t>F1 - площ обекти</t>
  </si>
  <si>
    <t>F2-площ складови помещения</t>
  </si>
  <si>
    <t>F3 -площ общи части</t>
  </si>
  <si>
    <t>Изготвил</t>
  </si>
  <si>
    <t>И.Петрова (сертификат №2/19.11.2018г)</t>
  </si>
  <si>
    <t>Площообразуването е изготвено на идеен проект.</t>
  </si>
  <si>
    <t>май  2026 г.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</si>
</sst>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2" formatCode="_(&quot;$&quot;* #,##0_);_(&quot;$&quot;* \(#,##0\);_(&quot;$&quot;* &quot;-&quot;_);_(@_)"/>
    <numFmt numFmtId="44" formatCode="_(&quot;$&quot;* #,##0.00_);_(&quot;$&quot;* \(#,##0.00\);_(&quot;$&quot;* &quot;-&quot;??_);_(@_)"/>
    <numFmt numFmtId="176" formatCode="_ * #,##0.00_ ;_ * \-#,##0.00_ ;_ * &quot;-&quot;??_ ;_ @_ "/>
    <numFmt numFmtId="177" formatCode="_ * #,##0_ ;_ * \-#,##0_ ;_ * &quot;-&quot;_ ;_ @_ "/>
    <numFmt numFmtId="178" formatCode="0.0000"/>
    <numFmt numFmtId="179" formatCode="#\ ?/?"/>
  </numFmts>
  <fonts count="31">
    <font>
      <sz val="11"/>
      <color theme="1"/>
      <name val="Calibri"/>
      <charset val="134"/>
      <scheme val="minor"/>
    </font>
    <font>
      <b/>
      <sz val="11"/>
      <color theme="1"/>
      <name val="Calibri"/>
      <charset val="204"/>
      <scheme val="minor"/>
    </font>
    <font>
      <sz val="11"/>
      <color theme="1"/>
      <name val="Calibri"/>
      <charset val="204"/>
      <scheme val="minor"/>
    </font>
    <font>
      <sz val="11"/>
      <color rgb="FF0070C0"/>
      <name val="Calibri"/>
      <charset val="134"/>
      <scheme val="minor"/>
    </font>
    <font>
      <sz val="11"/>
      <name val="Calibri"/>
      <charset val="204"/>
      <scheme val="minor"/>
    </font>
    <font>
      <sz val="11"/>
      <color rgb="FFFF0000"/>
      <name val="Calibri"/>
      <charset val="134"/>
      <scheme val="minor"/>
    </font>
    <font>
      <sz val="11"/>
      <name val="Calibri"/>
      <charset val="134"/>
      <scheme val="minor"/>
    </font>
    <font>
      <sz val="11"/>
      <name val="Calibri"/>
      <charset val="204"/>
      <scheme val="minor"/>
    </font>
    <font>
      <b/>
      <sz val="11"/>
      <color theme="1"/>
      <name val="Calibri"/>
      <charset val="204"/>
      <scheme val="minor"/>
    </font>
    <font>
      <sz val="11"/>
      <color theme="1"/>
      <name val="Calibri"/>
      <charset val="204"/>
      <scheme val="minor"/>
    </font>
    <font>
      <sz val="11"/>
      <color rgb="FF000000"/>
      <name val="Calibri"/>
      <charset val="204"/>
      <scheme val="minor"/>
    </font>
    <font>
      <sz val="11"/>
      <color rgb="FF00B050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theme="6" tint="0.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65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 style="thin">
        <color auto="1"/>
      </left>
      <right/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/>
      <bottom/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/>
      <right style="medium">
        <color auto="1"/>
      </right>
      <top/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5" borderId="57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58" applyNumberFormat="0" applyFill="0" applyAlignment="0" applyProtection="0">
      <alignment vertical="center"/>
    </xf>
    <xf numFmtId="0" fontId="18" fillId="0" borderId="58" applyNumberFormat="0" applyFill="0" applyAlignment="0" applyProtection="0">
      <alignment vertical="center"/>
    </xf>
    <xf numFmtId="0" fontId="19" fillId="0" borderId="59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6" borderId="60" applyNumberFormat="0" applyAlignment="0" applyProtection="0">
      <alignment vertical="center"/>
    </xf>
    <xf numFmtId="0" fontId="21" fillId="7" borderId="61" applyNumberFormat="0" applyAlignment="0" applyProtection="0">
      <alignment vertical="center"/>
    </xf>
    <xf numFmtId="0" fontId="22" fillId="7" borderId="60" applyNumberFormat="0" applyAlignment="0" applyProtection="0">
      <alignment vertical="center"/>
    </xf>
    <xf numFmtId="0" fontId="23" fillId="8" borderId="62" applyNumberFormat="0" applyAlignment="0" applyProtection="0">
      <alignment vertical="center"/>
    </xf>
    <xf numFmtId="0" fontId="24" fillId="0" borderId="63" applyNumberFormat="0" applyFill="0" applyAlignment="0" applyProtection="0">
      <alignment vertical="center"/>
    </xf>
    <xf numFmtId="0" fontId="25" fillId="0" borderId="64" applyNumberFormat="0" applyFill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  <xf numFmtId="0" fontId="30" fillId="33" borderId="0" applyNumberFormat="0" applyBorder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</cellStyleXfs>
  <cellXfs count="202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 wrapText="1"/>
    </xf>
    <xf numFmtId="0" fontId="1" fillId="0" borderId="16" xfId="0" applyFont="1" applyBorder="1" applyAlignment="1">
      <alignment horizontal="center" vertical="center" wrapText="1"/>
    </xf>
    <xf numFmtId="0" fontId="1" fillId="0" borderId="17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17" xfId="0" applyFont="1" applyBorder="1" applyAlignment="1">
      <alignment horizontal="center"/>
    </xf>
    <xf numFmtId="0" fontId="1" fillId="0" borderId="18" xfId="0" applyFont="1" applyBorder="1" applyAlignment="1">
      <alignment horizontal="center"/>
    </xf>
    <xf numFmtId="0" fontId="2" fillId="0" borderId="17" xfId="0" applyFont="1" applyBorder="1" applyAlignment="1">
      <alignment horizontal="center"/>
    </xf>
    <xf numFmtId="0" fontId="2" fillId="0" borderId="18" xfId="0" applyFont="1" applyBorder="1" applyAlignment="1">
      <alignment horizontal="center"/>
    </xf>
    <xf numFmtId="0" fontId="1" fillId="0" borderId="19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left"/>
    </xf>
    <xf numFmtId="0" fontId="1" fillId="0" borderId="4" xfId="0" applyFont="1" applyBorder="1" applyAlignment="1">
      <alignment horizontal="left"/>
    </xf>
    <xf numFmtId="0" fontId="1" fillId="0" borderId="20" xfId="0" applyFont="1" applyBorder="1" applyAlignment="1">
      <alignment horizontal="left"/>
    </xf>
    <xf numFmtId="0" fontId="0" fillId="0" borderId="21" xfId="0" applyBorder="1"/>
    <xf numFmtId="0" fontId="3" fillId="0" borderId="0" xfId="0" applyFont="1"/>
    <xf numFmtId="0" fontId="1" fillId="0" borderId="22" xfId="0" applyFont="1" applyBorder="1" applyAlignment="1">
      <alignment horizontal="center" vertical="center" wrapText="1"/>
    </xf>
    <xf numFmtId="0" fontId="1" fillId="0" borderId="23" xfId="0" applyFont="1" applyBorder="1" applyAlignment="1">
      <alignment horizontal="center" vertical="center" wrapText="1"/>
    </xf>
    <xf numFmtId="0" fontId="0" fillId="0" borderId="24" xfId="0" applyBorder="1"/>
    <xf numFmtId="0" fontId="2" fillId="2" borderId="25" xfId="0" applyFont="1" applyFill="1" applyBorder="1" applyAlignment="1">
      <alignment horizontal="center"/>
    </xf>
    <xf numFmtId="2" fontId="0" fillId="3" borderId="25" xfId="0" applyNumberFormat="1" applyFill="1" applyBorder="1"/>
    <xf numFmtId="2" fontId="0" fillId="0" borderId="23" xfId="0" applyNumberFormat="1" applyBorder="1" applyAlignment="1">
      <alignment horizontal="center"/>
    </xf>
    <xf numFmtId="2" fontId="0" fillId="0" borderId="23" xfId="0" applyNumberFormat="1" applyBorder="1"/>
    <xf numFmtId="178" fontId="0" fillId="0" borderId="23" xfId="0" applyNumberFormat="1" applyBorder="1" applyAlignment="1">
      <alignment horizontal="center"/>
    </xf>
    <xf numFmtId="2" fontId="0" fillId="3" borderId="23" xfId="0" applyNumberFormat="1" applyFill="1" applyBorder="1" applyAlignment="1">
      <alignment horizontal="center"/>
    </xf>
    <xf numFmtId="2" fontId="0" fillId="0" borderId="26" xfId="0" applyNumberFormat="1" applyBorder="1" applyAlignment="1">
      <alignment horizontal="center"/>
    </xf>
    <xf numFmtId="2" fontId="0" fillId="0" borderId="27" xfId="0" applyNumberFormat="1" applyBorder="1" applyAlignment="1">
      <alignment horizontal="center"/>
    </xf>
    <xf numFmtId="178" fontId="0" fillId="0" borderId="23" xfId="0" applyNumberFormat="1" applyBorder="1"/>
    <xf numFmtId="2" fontId="0" fillId="0" borderId="0" xfId="0" applyNumberFormat="1"/>
    <xf numFmtId="0" fontId="0" fillId="2" borderId="25" xfId="0" applyFill="1" applyBorder="1" applyAlignment="1">
      <alignment horizontal="center"/>
    </xf>
    <xf numFmtId="0" fontId="0" fillId="2" borderId="23" xfId="0" applyFill="1" applyBorder="1" applyAlignment="1">
      <alignment horizontal="center"/>
    </xf>
    <xf numFmtId="1" fontId="0" fillId="0" borderId="23" xfId="0" applyNumberFormat="1" applyBorder="1" applyAlignment="1">
      <alignment horizontal="center"/>
    </xf>
    <xf numFmtId="0" fontId="0" fillId="0" borderId="23" xfId="0" applyBorder="1"/>
    <xf numFmtId="1" fontId="4" fillId="0" borderId="23" xfId="0" applyNumberFormat="1" applyFont="1" applyBorder="1" applyAlignment="1">
      <alignment horizontal="center"/>
    </xf>
    <xf numFmtId="0" fontId="2" fillId="3" borderId="24" xfId="0" applyFont="1" applyFill="1" applyBorder="1"/>
    <xf numFmtId="0" fontId="2" fillId="2" borderId="25" xfId="0" applyFont="1" applyFill="1" applyBorder="1" applyAlignment="1">
      <alignment horizontal="center" vertical="center"/>
    </xf>
    <xf numFmtId="2" fontId="5" fillId="0" borderId="23" xfId="0" applyNumberFormat="1" applyFont="1" applyBorder="1" applyAlignment="1">
      <alignment horizontal="center"/>
    </xf>
    <xf numFmtId="2" fontId="0" fillId="3" borderId="28" xfId="0" applyNumberFormat="1" applyFill="1" applyBorder="1"/>
    <xf numFmtId="0" fontId="2" fillId="3" borderId="29" xfId="0" applyFont="1" applyFill="1" applyBorder="1"/>
    <xf numFmtId="0" fontId="0" fillId="2" borderId="12" xfId="0" applyFill="1" applyBorder="1" applyAlignment="1">
      <alignment horizontal="center"/>
    </xf>
    <xf numFmtId="2" fontId="0" fillId="0" borderId="25" xfId="0" applyNumberFormat="1" applyBorder="1" applyAlignment="1">
      <alignment horizontal="center"/>
    </xf>
    <xf numFmtId="2" fontId="0" fillId="0" borderId="30" xfId="0" applyNumberFormat="1" applyBorder="1" applyAlignment="1">
      <alignment horizontal="center"/>
    </xf>
    <xf numFmtId="0" fontId="1" fillId="0" borderId="31" xfId="0" applyFont="1" applyBorder="1" applyAlignment="1">
      <alignment vertical="center" wrapText="1"/>
    </xf>
    <xf numFmtId="0" fontId="1" fillId="0" borderId="32" xfId="0" applyFont="1" applyBorder="1" applyAlignment="1">
      <alignment horizontal="center" vertical="center" wrapText="1"/>
    </xf>
    <xf numFmtId="0" fontId="0" fillId="0" borderId="33" xfId="0" applyBorder="1"/>
    <xf numFmtId="0" fontId="0" fillId="2" borderId="34" xfId="0" applyFill="1" applyBorder="1" applyAlignment="1">
      <alignment horizontal="center"/>
    </xf>
    <xf numFmtId="2" fontId="0" fillId="4" borderId="35" xfId="0" applyNumberFormat="1" applyFill="1" applyBorder="1"/>
    <xf numFmtId="2" fontId="0" fillId="4" borderId="34" xfId="0" applyNumberFormat="1" applyFill="1" applyBorder="1"/>
    <xf numFmtId="2" fontId="0" fillId="4" borderId="34" xfId="0" applyNumberFormat="1" applyFill="1" applyBorder="1" applyAlignment="1">
      <alignment horizontal="center"/>
    </xf>
    <xf numFmtId="0" fontId="1" fillId="0" borderId="36" xfId="0" applyFont="1" applyBorder="1"/>
    <xf numFmtId="0" fontId="1" fillId="0" borderId="37" xfId="0" applyFont="1" applyBorder="1"/>
    <xf numFmtId="0" fontId="1" fillId="2" borderId="37" xfId="0" applyFont="1" applyFill="1" applyBorder="1"/>
    <xf numFmtId="0" fontId="1" fillId="0" borderId="23" xfId="0" applyFont="1" applyBorder="1"/>
    <xf numFmtId="0" fontId="1" fillId="0" borderId="26" xfId="0" applyFont="1" applyBorder="1"/>
    <xf numFmtId="0" fontId="2" fillId="3" borderId="5" xfId="0" applyFont="1" applyFill="1" applyBorder="1"/>
    <xf numFmtId="0" fontId="2" fillId="2" borderId="19" xfId="0" applyFont="1" applyFill="1" applyBorder="1" applyAlignment="1">
      <alignment horizontal="center"/>
    </xf>
    <xf numFmtId="0" fontId="0" fillId="3" borderId="19" xfId="0" applyFill="1" applyBorder="1" applyAlignment="1">
      <alignment horizontal="center"/>
    </xf>
    <xf numFmtId="2" fontId="0" fillId="0" borderId="28" xfId="0" applyNumberFormat="1" applyBorder="1" applyAlignment="1">
      <alignment horizontal="center"/>
    </xf>
    <xf numFmtId="2" fontId="0" fillId="0" borderId="28" xfId="0" applyNumberFormat="1" applyBorder="1"/>
    <xf numFmtId="2" fontId="0" fillId="4" borderId="27" xfId="0" applyNumberFormat="1" applyFill="1" applyBorder="1" applyAlignment="1">
      <alignment horizontal="center"/>
    </xf>
    <xf numFmtId="2" fontId="0" fillId="3" borderId="27" xfId="0" applyNumberFormat="1" applyFill="1" applyBorder="1" applyAlignment="1">
      <alignment horizontal="center"/>
    </xf>
    <xf numFmtId="0" fontId="1" fillId="0" borderId="38" xfId="0" applyFont="1" applyBorder="1" applyAlignment="1">
      <alignment horizontal="center" vertical="center" wrapText="1"/>
    </xf>
    <xf numFmtId="0" fontId="1" fillId="0" borderId="39" xfId="0" applyFont="1" applyBorder="1" applyAlignment="1">
      <alignment horizontal="center" vertical="center" wrapText="1"/>
    </xf>
    <xf numFmtId="0" fontId="2" fillId="3" borderId="39" xfId="0" applyFont="1" applyFill="1" applyBorder="1"/>
    <xf numFmtId="0" fontId="2" fillId="2" borderId="23" xfId="0" applyFont="1" applyFill="1" applyBorder="1" applyAlignment="1">
      <alignment horizontal="center"/>
    </xf>
    <xf numFmtId="0" fontId="0" fillId="3" borderId="23" xfId="0" applyFill="1" applyBorder="1" applyAlignment="1">
      <alignment horizontal="center"/>
    </xf>
    <xf numFmtId="0" fontId="0" fillId="0" borderId="23" xfId="0" applyBorder="1" applyAlignment="1">
      <alignment horizontal="center"/>
    </xf>
    <xf numFmtId="0" fontId="1" fillId="0" borderId="40" xfId="0" applyFont="1" applyBorder="1" applyAlignment="1">
      <alignment horizontal="center" vertical="center" wrapText="1"/>
    </xf>
    <xf numFmtId="2" fontId="6" fillId="3" borderId="23" xfId="0" applyNumberFormat="1" applyFont="1" applyFill="1" applyBorder="1" applyAlignment="1">
      <alignment horizontal="center"/>
    </xf>
    <xf numFmtId="0" fontId="6" fillId="3" borderId="23" xfId="0" applyFont="1" applyFill="1" applyBorder="1" applyAlignment="1">
      <alignment horizontal="center"/>
    </xf>
    <xf numFmtId="0" fontId="2" fillId="3" borderId="41" xfId="0" applyFont="1" applyFill="1" applyBorder="1"/>
    <xf numFmtId="0" fontId="2" fillId="2" borderId="28" xfId="0" applyFont="1" applyFill="1" applyBorder="1" applyAlignment="1">
      <alignment horizontal="center"/>
    </xf>
    <xf numFmtId="0" fontId="1" fillId="0" borderId="42" xfId="0" applyFont="1" applyBorder="1" applyAlignment="1">
      <alignment horizontal="center" vertical="center" wrapText="1"/>
    </xf>
    <xf numFmtId="0" fontId="2" fillId="2" borderId="12" xfId="0" applyFont="1" applyFill="1" applyBorder="1" applyAlignment="1">
      <alignment horizontal="center"/>
    </xf>
    <xf numFmtId="2" fontId="6" fillId="3" borderId="12" xfId="0" applyNumberFormat="1" applyFont="1" applyFill="1" applyBorder="1" applyAlignment="1">
      <alignment horizontal="center"/>
    </xf>
    <xf numFmtId="1" fontId="0" fillId="0" borderId="12" xfId="0" applyNumberFormat="1" applyBorder="1" applyAlignment="1">
      <alignment horizontal="center"/>
    </xf>
    <xf numFmtId="2" fontId="0" fillId="0" borderId="12" xfId="0" applyNumberFormat="1" applyBorder="1" applyAlignment="1">
      <alignment horizontal="center"/>
    </xf>
    <xf numFmtId="2" fontId="0" fillId="0" borderId="12" xfId="0" applyNumberFormat="1" applyBorder="1"/>
    <xf numFmtId="2" fontId="0" fillId="0" borderId="14" xfId="0" applyNumberFormat="1" applyBorder="1" applyAlignment="1">
      <alignment horizontal="center"/>
    </xf>
    <xf numFmtId="0" fontId="2" fillId="3" borderId="19" xfId="0" applyFont="1" applyFill="1" applyBorder="1"/>
    <xf numFmtId="2" fontId="2" fillId="3" borderId="19" xfId="0" applyNumberFormat="1" applyFont="1" applyFill="1" applyBorder="1" applyAlignment="1">
      <alignment horizontal="center"/>
    </xf>
    <xf numFmtId="1" fontId="0" fillId="0" borderId="19" xfId="0" applyNumberFormat="1" applyBorder="1" applyAlignment="1">
      <alignment horizontal="center"/>
    </xf>
    <xf numFmtId="0" fontId="0" fillId="0" borderId="19" xfId="0" applyBorder="1" applyAlignment="1">
      <alignment horizontal="center"/>
    </xf>
    <xf numFmtId="2" fontId="0" fillId="0" borderId="19" xfId="0" applyNumberFormat="1" applyBorder="1"/>
    <xf numFmtId="2" fontId="0" fillId="0" borderId="19" xfId="0" applyNumberFormat="1" applyBorder="1" applyAlignment="1">
      <alignment horizontal="center"/>
    </xf>
    <xf numFmtId="2" fontId="0" fillId="0" borderId="3" xfId="0" applyNumberFormat="1" applyBorder="1" applyAlignment="1">
      <alignment horizontal="center"/>
    </xf>
    <xf numFmtId="2" fontId="2" fillId="3" borderId="23" xfId="0" applyNumberFormat="1" applyFont="1" applyFill="1" applyBorder="1" applyAlignment="1">
      <alignment horizontal="center"/>
    </xf>
    <xf numFmtId="0" fontId="2" fillId="3" borderId="23" xfId="0" applyFont="1" applyFill="1" applyBorder="1"/>
    <xf numFmtId="2" fontId="2" fillId="3" borderId="12" xfId="0" applyNumberFormat="1" applyFont="1" applyFill="1" applyBorder="1" applyAlignment="1">
      <alignment horizontal="center"/>
    </xf>
    <xf numFmtId="0" fontId="1" fillId="0" borderId="29" xfId="0" applyFont="1" applyBorder="1" applyAlignment="1">
      <alignment horizontal="center" vertical="center" wrapText="1"/>
    </xf>
    <xf numFmtId="0" fontId="2" fillId="3" borderId="12" xfId="0" applyFont="1" applyFill="1" applyBorder="1"/>
    <xf numFmtId="0" fontId="1" fillId="0" borderId="18" xfId="0" applyFont="1" applyBorder="1" applyAlignment="1">
      <alignment horizontal="center" vertical="center" wrapText="1"/>
    </xf>
    <xf numFmtId="0" fontId="0" fillId="2" borderId="19" xfId="0" applyFill="1" applyBorder="1" applyAlignment="1">
      <alignment horizontal="center"/>
    </xf>
    <xf numFmtId="2" fontId="7" fillId="3" borderId="23" xfId="0" applyNumberFormat="1" applyFont="1" applyFill="1" applyBorder="1" applyAlignment="1">
      <alignment horizontal="center"/>
    </xf>
    <xf numFmtId="2" fontId="7" fillId="3" borderId="12" xfId="0" applyNumberFormat="1" applyFont="1" applyFill="1" applyBorder="1" applyAlignment="1">
      <alignment horizontal="center"/>
    </xf>
    <xf numFmtId="0" fontId="1" fillId="3" borderId="0" xfId="0" applyFont="1" applyFill="1" applyAlignment="1">
      <alignment horizontal="center" wrapText="1"/>
    </xf>
    <xf numFmtId="0" fontId="1" fillId="3" borderId="36" xfId="0" applyFont="1" applyFill="1" applyBorder="1"/>
    <xf numFmtId="0" fontId="1" fillId="3" borderId="37" xfId="0" applyFont="1" applyFill="1" applyBorder="1"/>
    <xf numFmtId="0" fontId="1" fillId="3" borderId="9" xfId="0" applyFont="1" applyFill="1" applyBorder="1" applyAlignment="1">
      <alignment horizontal="center" vertical="center" wrapText="1"/>
    </xf>
    <xf numFmtId="1" fontId="0" fillId="3" borderId="19" xfId="0" applyNumberFormat="1" applyFill="1" applyBorder="1" applyAlignment="1">
      <alignment horizontal="center"/>
    </xf>
    <xf numFmtId="2" fontId="0" fillId="3" borderId="19" xfId="0" applyNumberFormat="1" applyFill="1" applyBorder="1" applyAlignment="1">
      <alignment horizontal="center"/>
    </xf>
    <xf numFmtId="2" fontId="1" fillId="3" borderId="19" xfId="0" applyNumberFormat="1" applyFont="1" applyFill="1" applyBorder="1" applyAlignment="1">
      <alignment horizontal="center"/>
    </xf>
    <xf numFmtId="0" fontId="1" fillId="3" borderId="38" xfId="0" applyFont="1" applyFill="1" applyBorder="1" applyAlignment="1">
      <alignment horizontal="center" vertical="center" wrapText="1"/>
    </xf>
    <xf numFmtId="1" fontId="0" fillId="3" borderId="23" xfId="0" applyNumberFormat="1" applyFill="1" applyBorder="1" applyAlignment="1">
      <alignment horizontal="center"/>
    </xf>
    <xf numFmtId="2" fontId="1" fillId="3" borderId="23" xfId="0" applyNumberFormat="1" applyFont="1" applyFill="1" applyBorder="1" applyAlignment="1">
      <alignment horizontal="center"/>
    </xf>
    <xf numFmtId="179" fontId="0" fillId="3" borderId="23" xfId="0" applyNumberFormat="1" applyFill="1" applyBorder="1" applyAlignment="1">
      <alignment horizontal="center"/>
    </xf>
    <xf numFmtId="0" fontId="1" fillId="0" borderId="24" xfId="0" applyFont="1" applyBorder="1" applyAlignment="1">
      <alignment horizontal="center" vertical="center" wrapText="1"/>
    </xf>
    <xf numFmtId="179" fontId="0" fillId="3" borderId="23" xfId="0" applyNumberFormat="1" applyFill="1" applyBorder="1"/>
    <xf numFmtId="0" fontId="1" fillId="0" borderId="41" xfId="0" applyFont="1" applyBorder="1" applyAlignment="1">
      <alignment horizontal="center" vertical="center" wrapText="1"/>
    </xf>
    <xf numFmtId="0" fontId="1" fillId="3" borderId="17" xfId="0" applyFont="1" applyFill="1" applyBorder="1" applyAlignment="1">
      <alignment horizontal="center" vertical="center" wrapText="1"/>
    </xf>
    <xf numFmtId="2" fontId="0" fillId="3" borderId="12" xfId="0" applyNumberFormat="1" applyFill="1" applyBorder="1" applyAlignment="1">
      <alignment horizontal="center"/>
    </xf>
    <xf numFmtId="1" fontId="0" fillId="3" borderId="12" xfId="0" applyNumberFormat="1" applyFill="1" applyBorder="1" applyAlignment="1">
      <alignment horizontal="center"/>
    </xf>
    <xf numFmtId="2" fontId="1" fillId="3" borderId="12" xfId="0" applyNumberFormat="1" applyFont="1" applyFill="1" applyBorder="1" applyAlignment="1">
      <alignment horizontal="center"/>
    </xf>
    <xf numFmtId="2" fontId="0" fillId="3" borderId="14" xfId="0" applyNumberFormat="1" applyFill="1" applyBorder="1" applyAlignment="1">
      <alignment horizontal="center"/>
    </xf>
    <xf numFmtId="2" fontId="0" fillId="3" borderId="3" xfId="0" applyNumberFormat="1" applyFill="1" applyBorder="1" applyAlignment="1">
      <alignment horizontal="center"/>
    </xf>
    <xf numFmtId="179" fontId="0" fillId="3" borderId="12" xfId="0" applyNumberFormat="1" applyFill="1" applyBorder="1"/>
    <xf numFmtId="0" fontId="1" fillId="3" borderId="27" xfId="0" applyFont="1" applyFill="1" applyBorder="1" applyAlignment="1">
      <alignment vertical="center" wrapText="1"/>
    </xf>
    <xf numFmtId="0" fontId="1" fillId="0" borderId="36" xfId="0" applyFont="1" applyBorder="1" applyAlignment="1">
      <alignment horizontal="left" vertical="center" wrapText="1"/>
    </xf>
    <xf numFmtId="0" fontId="1" fillId="0" borderId="37" xfId="0" applyFont="1" applyBorder="1" applyAlignment="1">
      <alignment horizontal="left" vertical="center" wrapText="1"/>
    </xf>
    <xf numFmtId="0" fontId="1" fillId="0" borderId="33" xfId="0" applyFont="1" applyBorder="1" applyAlignment="1">
      <alignment horizontal="left" vertical="center" wrapText="1"/>
    </xf>
    <xf numFmtId="2" fontId="8" fillId="4" borderId="37" xfId="0" applyNumberFormat="1" applyFont="1" applyFill="1" applyBorder="1"/>
    <xf numFmtId="179" fontId="0" fillId="3" borderId="34" xfId="0" applyNumberFormat="1" applyFill="1" applyBorder="1"/>
    <xf numFmtId="2" fontId="8" fillId="4" borderId="34" xfId="0" applyNumberFormat="1" applyFont="1" applyFill="1" applyBorder="1" applyAlignment="1">
      <alignment horizontal="center"/>
    </xf>
    <xf numFmtId="178" fontId="8" fillId="4" borderId="34" xfId="0" applyNumberFormat="1" applyFont="1" applyFill="1" applyBorder="1" applyAlignment="1">
      <alignment horizontal="center"/>
    </xf>
    <xf numFmtId="2" fontId="1" fillId="4" borderId="34" xfId="0" applyNumberFormat="1" applyFont="1" applyFill="1" applyBorder="1" applyAlignment="1">
      <alignment horizontal="center"/>
    </xf>
    <xf numFmtId="2" fontId="0" fillId="4" borderId="35" xfId="0" applyNumberFormat="1" applyFill="1" applyBorder="1" applyAlignment="1">
      <alignment horizontal="center"/>
    </xf>
    <xf numFmtId="2" fontId="8" fillId="4" borderId="35" xfId="0" applyNumberFormat="1" applyFont="1" applyFill="1" applyBorder="1" applyAlignment="1">
      <alignment horizontal="center"/>
    </xf>
    <xf numFmtId="2" fontId="8" fillId="4" borderId="14" xfId="0" applyNumberFormat="1" applyFont="1" applyFill="1" applyBorder="1" applyAlignment="1">
      <alignment horizontal="center"/>
    </xf>
    <xf numFmtId="2" fontId="8" fillId="4" borderId="43" xfId="0" applyNumberFormat="1" applyFont="1" applyFill="1" applyBorder="1" applyAlignment="1">
      <alignment horizontal="center"/>
    </xf>
    <xf numFmtId="2" fontId="0" fillId="3" borderId="30" xfId="0" applyNumberFormat="1" applyFill="1" applyBorder="1" applyAlignment="1">
      <alignment horizontal="center"/>
    </xf>
    <xf numFmtId="2" fontId="0" fillId="3" borderId="0" xfId="0" applyNumberFormat="1" applyFill="1" applyAlignment="1">
      <alignment horizontal="center"/>
    </xf>
    <xf numFmtId="0" fontId="0" fillId="0" borderId="0" xfId="0" applyAlignment="1">
      <alignment textRotation="45"/>
    </xf>
    <xf numFmtId="0" fontId="1" fillId="3" borderId="44" xfId="0" applyFont="1" applyFill="1" applyBorder="1" applyAlignment="1">
      <alignment horizontal="center" wrapText="1"/>
    </xf>
    <xf numFmtId="0" fontId="2" fillId="3" borderId="0" xfId="0" applyFont="1" applyFill="1"/>
    <xf numFmtId="0" fontId="1" fillId="3" borderId="0" xfId="0" applyFont="1" applyFill="1"/>
    <xf numFmtId="2" fontId="1" fillId="3" borderId="0" xfId="0" applyNumberFormat="1" applyFont="1" applyFill="1" applyAlignment="1">
      <alignment horizontal="center"/>
    </xf>
    <xf numFmtId="0" fontId="1" fillId="3" borderId="44" xfId="0" applyFont="1" applyFill="1" applyBorder="1" applyAlignment="1">
      <alignment horizontal="left" textRotation="45" wrapText="1"/>
    </xf>
    <xf numFmtId="0" fontId="1" fillId="3" borderId="8" xfId="0" applyFont="1" applyFill="1" applyBorder="1" applyAlignment="1">
      <alignment horizontal="left" textRotation="45" wrapText="1"/>
    </xf>
    <xf numFmtId="0" fontId="1" fillId="3" borderId="44" xfId="0" applyFont="1" applyFill="1" applyBorder="1" applyAlignment="1">
      <alignment horizontal="left"/>
    </xf>
    <xf numFmtId="0" fontId="1" fillId="3" borderId="45" xfId="0" applyFont="1" applyFill="1" applyBorder="1" applyAlignment="1">
      <alignment horizontal="left"/>
    </xf>
    <xf numFmtId="0" fontId="1" fillId="3" borderId="46" xfId="0" applyFont="1" applyFill="1" applyBorder="1" applyAlignment="1">
      <alignment horizontal="left"/>
    </xf>
    <xf numFmtId="0" fontId="1" fillId="3" borderId="31" xfId="0" applyFont="1" applyFill="1" applyBorder="1" applyAlignment="1">
      <alignment horizontal="left" textRotation="45" wrapText="1"/>
    </xf>
    <xf numFmtId="0" fontId="1" fillId="3" borderId="47" xfId="0" applyFont="1" applyFill="1" applyBorder="1" applyAlignment="1">
      <alignment horizontal="left" textRotation="45" wrapText="1"/>
    </xf>
    <xf numFmtId="179" fontId="1" fillId="2" borderId="19" xfId="0" applyNumberFormat="1" applyFont="1" applyFill="1" applyBorder="1" applyAlignment="1">
      <alignment horizontal="right"/>
    </xf>
    <xf numFmtId="2" fontId="1" fillId="3" borderId="3" xfId="0" applyNumberFormat="1" applyFont="1" applyFill="1" applyBorder="1" applyAlignment="1">
      <alignment horizontal="center"/>
    </xf>
    <xf numFmtId="2" fontId="0" fillId="3" borderId="40" xfId="0" applyNumberFormat="1" applyFill="1" applyBorder="1" applyAlignment="1">
      <alignment horizontal="center"/>
    </xf>
    <xf numFmtId="179" fontId="1" fillId="2" borderId="23" xfId="0" applyNumberFormat="1" applyFont="1" applyFill="1" applyBorder="1" applyAlignment="1">
      <alignment horizontal="right"/>
    </xf>
    <xf numFmtId="2" fontId="1" fillId="3" borderId="26" xfId="0" applyNumberFormat="1" applyFont="1" applyFill="1" applyBorder="1" applyAlignment="1">
      <alignment horizontal="center"/>
    </xf>
    <xf numFmtId="2" fontId="1" fillId="2" borderId="23" xfId="0" applyNumberFormat="1" applyFont="1" applyFill="1" applyBorder="1" applyAlignment="1">
      <alignment horizontal="right"/>
    </xf>
    <xf numFmtId="0" fontId="1" fillId="2" borderId="23" xfId="0" applyFont="1" applyFill="1" applyBorder="1" applyAlignment="1">
      <alignment horizontal="right"/>
    </xf>
    <xf numFmtId="0" fontId="0" fillId="0" borderId="0" xfId="0" applyAlignment="1">
      <alignment vertical="center"/>
    </xf>
    <xf numFmtId="0" fontId="1" fillId="2" borderId="23" xfId="0" applyFont="1" applyFill="1" applyBorder="1"/>
    <xf numFmtId="0" fontId="1" fillId="3" borderId="18" xfId="0" applyFont="1" applyFill="1" applyBorder="1" applyAlignment="1">
      <alignment horizontal="left" textRotation="45" wrapText="1"/>
    </xf>
    <xf numFmtId="0" fontId="1" fillId="3" borderId="16" xfId="0" applyFont="1" applyFill="1" applyBorder="1" applyAlignment="1">
      <alignment horizontal="left" textRotation="45" wrapText="1"/>
    </xf>
    <xf numFmtId="0" fontId="1" fillId="2" borderId="12" xfId="0" applyFont="1" applyFill="1" applyBorder="1"/>
    <xf numFmtId="2" fontId="1" fillId="3" borderId="13" xfId="0" applyNumberFormat="1" applyFont="1" applyFill="1" applyBorder="1" applyAlignment="1">
      <alignment horizontal="center"/>
    </xf>
    <xf numFmtId="2" fontId="1" fillId="4" borderId="36" xfId="0" applyNumberFormat="1" applyFont="1" applyFill="1" applyBorder="1" applyAlignment="1">
      <alignment horizontal="center"/>
    </xf>
    <xf numFmtId="2" fontId="0" fillId="3" borderId="42" xfId="0" applyNumberFormat="1" applyFill="1" applyBorder="1" applyAlignment="1">
      <alignment horizontal="center"/>
    </xf>
    <xf numFmtId="2" fontId="1" fillId="3" borderId="48" xfId="0" applyNumberFormat="1" applyFont="1" applyFill="1" applyBorder="1" applyAlignment="1">
      <alignment horizontal="center"/>
    </xf>
    <xf numFmtId="0" fontId="2" fillId="3" borderId="49" xfId="0" applyFont="1" applyFill="1" applyBorder="1" applyAlignment="1">
      <alignment horizontal="left"/>
    </xf>
    <xf numFmtId="0" fontId="2" fillId="3" borderId="4" xfId="0" applyFont="1" applyFill="1" applyBorder="1" applyAlignment="1">
      <alignment horizontal="left"/>
    </xf>
    <xf numFmtId="0" fontId="2" fillId="3" borderId="20" xfId="0" applyFont="1" applyFill="1" applyBorder="1" applyAlignment="1">
      <alignment horizontal="left"/>
    </xf>
    <xf numFmtId="0" fontId="2" fillId="3" borderId="40" xfId="0" applyFont="1" applyFill="1" applyBorder="1" applyAlignment="1">
      <alignment horizontal="left"/>
    </xf>
    <xf numFmtId="0" fontId="2" fillId="3" borderId="23" xfId="0" applyFont="1" applyFill="1" applyBorder="1" applyAlignment="1">
      <alignment horizontal="left"/>
    </xf>
    <xf numFmtId="0" fontId="2" fillId="3" borderId="50" xfId="0" applyFont="1" applyFill="1" applyBorder="1" applyAlignment="1">
      <alignment horizontal="left"/>
    </xf>
    <xf numFmtId="0" fontId="9" fillId="0" borderId="0" xfId="0" applyFont="1"/>
    <xf numFmtId="0" fontId="1" fillId="3" borderId="51" xfId="0" applyFont="1" applyFill="1" applyBorder="1" applyAlignment="1">
      <alignment horizontal="left"/>
    </xf>
    <xf numFmtId="0" fontId="1" fillId="3" borderId="52" xfId="0" applyFont="1" applyFill="1" applyBorder="1" applyAlignment="1">
      <alignment horizontal="left"/>
    </xf>
    <xf numFmtId="0" fontId="1" fillId="3" borderId="53" xfId="0" applyFont="1" applyFill="1" applyBorder="1" applyAlignment="1">
      <alignment horizontal="left"/>
    </xf>
    <xf numFmtId="0" fontId="9" fillId="3" borderId="54" xfId="0" applyFont="1" applyFill="1" applyBorder="1" applyAlignment="1">
      <alignment horizontal="left"/>
    </xf>
    <xf numFmtId="0" fontId="2" fillId="3" borderId="55" xfId="0" applyFont="1" applyFill="1" applyBorder="1" applyAlignment="1">
      <alignment horizontal="left"/>
    </xf>
    <xf numFmtId="0" fontId="2" fillId="3" borderId="56" xfId="0" applyFont="1" applyFill="1" applyBorder="1" applyAlignment="1">
      <alignment horizontal="left"/>
    </xf>
    <xf numFmtId="0" fontId="9" fillId="3" borderId="54" xfId="0" applyFont="1" applyFill="1" applyBorder="1"/>
    <xf numFmtId="0" fontId="2" fillId="3" borderId="55" xfId="0" applyFont="1" applyFill="1" applyBorder="1"/>
    <xf numFmtId="0" fontId="2" fillId="3" borderId="56" xfId="0" applyFont="1" applyFill="1" applyBorder="1"/>
    <xf numFmtId="0" fontId="2" fillId="3" borderId="54" xfId="0" applyFont="1" applyFill="1" applyBorder="1"/>
    <xf numFmtId="0" fontId="0" fillId="0" borderId="18" xfId="0" applyBorder="1" applyAlignment="1">
      <alignment horizontal="left" vertical="center"/>
    </xf>
    <xf numFmtId="0" fontId="0" fillId="0" borderId="48" xfId="0" applyBorder="1" applyAlignment="1">
      <alignment horizontal="left" vertical="center"/>
    </xf>
    <xf numFmtId="0" fontId="0" fillId="0" borderId="16" xfId="0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10" fillId="0" borderId="0" xfId="0" applyFont="1"/>
    <xf numFmtId="0" fontId="2" fillId="0" borderId="0" xfId="0" applyFont="1"/>
    <xf numFmtId="0" fontId="1" fillId="0" borderId="0" xfId="0" applyFont="1"/>
    <xf numFmtId="2" fontId="11" fillId="0" borderId="0" xfId="0" applyNumberFormat="1" applyFont="1"/>
    <xf numFmtId="2" fontId="0" fillId="0" borderId="0" xfId="0" applyNumberFormat="1" applyAlignment="1">
      <alignment horizontal="center"/>
    </xf>
    <xf numFmtId="2" fontId="0" fillId="4" borderId="0" xfId="0" applyNumberFormat="1" applyFill="1"/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2:W339"/>
  <sheetViews>
    <sheetView tabSelected="1" zoomScale="92" zoomScaleNormal="92" topLeftCell="A221" workbookViewId="0">
      <selection activeCell="D234" sqref="D234:D273"/>
    </sheetView>
  </sheetViews>
  <sheetFormatPr defaultColWidth="9" defaultRowHeight="15"/>
  <cols>
    <col min="1" max="1" width="10.4380952380952" customWidth="1"/>
    <col min="2" max="2" width="7.55238095238095" customWidth="1"/>
    <col min="3" max="3" width="14.6666666666667" customWidth="1"/>
    <col min="4" max="4" width="8.33333333333333" customWidth="1"/>
    <col min="5" max="5" width="8.43809523809524" customWidth="1"/>
    <col min="6" max="6" width="7.88571428571429" style="1" customWidth="1"/>
    <col min="7" max="7" width="8.33333333333333" customWidth="1"/>
    <col min="8" max="8" width="8.55238095238095" customWidth="1"/>
    <col min="9" max="9" width="9.43809523809524" customWidth="1"/>
    <col min="10" max="10" width="10.3333333333333" customWidth="1"/>
    <col min="11" max="11" width="9.55238095238095" customWidth="1"/>
    <col min="12" max="12" width="10.6666666666667" customWidth="1"/>
    <col min="13" max="13" width="11.4380952380952" customWidth="1"/>
    <col min="14" max="14" width="11.7809523809524" customWidth="1"/>
    <col min="15" max="15" width="10.3333333333333" customWidth="1"/>
    <col min="16" max="16" width="9.33333333333333" customWidth="1"/>
    <col min="17" max="17" width="10" customWidth="1"/>
    <col min="18" max="18" width="9.88571428571429" customWidth="1"/>
    <col min="20" max="20" width="9.1047619047619" customWidth="1"/>
    <col min="21" max="21" width="11.3333333333333" customWidth="1"/>
  </cols>
  <sheetData>
    <row r="2" spans="1:23">
      <c r="A2" s="2" t="s">
        <v>0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</row>
    <row r="3" spans="1:23">
      <c r="A3" s="2" t="s">
        <v>1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</row>
    <row r="6" ht="15.75"/>
    <row r="7" ht="30.75" customHeight="1" spans="1:23">
      <c r="A7" s="3" t="s">
        <v>2</v>
      </c>
      <c r="B7" s="4" t="s">
        <v>3</v>
      </c>
      <c r="C7" s="4" t="s">
        <v>4</v>
      </c>
      <c r="D7" s="4" t="s">
        <v>5</v>
      </c>
      <c r="E7" s="4" t="s">
        <v>6</v>
      </c>
      <c r="F7" s="5" t="s">
        <v>7</v>
      </c>
      <c r="G7" s="6"/>
      <c r="H7" s="4" t="s">
        <v>8</v>
      </c>
      <c r="I7" s="4" t="s">
        <v>9</v>
      </c>
      <c r="J7" s="4" t="s">
        <v>10</v>
      </c>
      <c r="K7" s="5" t="s">
        <v>11</v>
      </c>
      <c r="L7" s="7"/>
      <c r="M7" s="4" t="s">
        <v>12</v>
      </c>
      <c r="N7" s="4" t="s">
        <v>13</v>
      </c>
      <c r="O7" s="8" t="s">
        <v>14</v>
      </c>
      <c r="P7" s="9" t="s">
        <v>15</v>
      </c>
      <c r="Q7" s="10" t="s">
        <v>16</v>
      </c>
      <c r="R7" s="11" t="s">
        <v>17</v>
      </c>
      <c r="T7" s="12"/>
      <c r="U7" s="12"/>
    </row>
    <row r="8" ht="15.75" spans="1:23">
      <c r="A8" s="13"/>
      <c r="B8" s="14"/>
      <c r="C8" s="14"/>
      <c r="D8" s="14"/>
      <c r="E8" s="14"/>
      <c r="F8" s="14" t="s">
        <v>5</v>
      </c>
      <c r="G8" s="14" t="s">
        <v>18</v>
      </c>
      <c r="H8" s="14"/>
      <c r="I8" s="14"/>
      <c r="J8" s="14"/>
      <c r="K8" s="15" t="s">
        <v>19</v>
      </c>
      <c r="L8" s="16" t="s">
        <v>20</v>
      </c>
      <c r="M8" s="14"/>
      <c r="N8" s="14"/>
      <c r="O8" s="17"/>
      <c r="P8" s="18"/>
      <c r="Q8" s="19"/>
      <c r="R8" s="20"/>
      <c r="T8" s="21"/>
      <c r="U8" s="21"/>
    </row>
    <row r="9" ht="15.75" spans="1:23">
      <c r="A9" s="22">
        <v>1</v>
      </c>
      <c r="B9" s="22">
        <v>2</v>
      </c>
      <c r="C9" s="22">
        <v>3</v>
      </c>
      <c r="D9" s="22">
        <v>4</v>
      </c>
      <c r="E9" s="22">
        <v>5</v>
      </c>
      <c r="F9" s="22">
        <v>6</v>
      </c>
      <c r="G9" s="22">
        <v>7</v>
      </c>
      <c r="H9" s="22">
        <v>8</v>
      </c>
      <c r="I9" s="22">
        <v>9</v>
      </c>
      <c r="J9" s="22">
        <v>10</v>
      </c>
      <c r="K9" s="22">
        <v>11</v>
      </c>
      <c r="L9" s="22">
        <v>12</v>
      </c>
      <c r="M9" s="23">
        <v>13</v>
      </c>
      <c r="N9" s="24">
        <v>14</v>
      </c>
      <c r="O9" s="24">
        <v>15</v>
      </c>
      <c r="P9" s="25">
        <v>16</v>
      </c>
      <c r="Q9" s="25">
        <v>17</v>
      </c>
      <c r="R9" s="22">
        <v>18</v>
      </c>
      <c r="T9" s="2"/>
      <c r="U9" s="2"/>
    </row>
    <row r="10" customHeight="1" spans="1:23">
      <c r="A10" s="3" t="s">
        <v>21</v>
      </c>
      <c r="B10" s="26"/>
      <c r="C10" s="27" t="s">
        <v>22</v>
      </c>
      <c r="D10" s="28"/>
      <c r="E10" s="28"/>
      <c r="F10" s="28"/>
      <c r="G10" s="28"/>
      <c r="H10" s="28"/>
      <c r="I10" s="28"/>
      <c r="J10" s="28"/>
      <c r="K10" s="28"/>
      <c r="L10" s="28"/>
      <c r="M10" s="28"/>
      <c r="N10" s="28"/>
      <c r="O10" s="28"/>
      <c r="P10" s="28"/>
      <c r="Q10" s="28"/>
      <c r="R10" s="29"/>
      <c r="S10" s="30"/>
      <c r="V10" s="31"/>
      <c r="W10" s="31"/>
    </row>
    <row r="11" customHeight="1" spans="1:23">
      <c r="A11" s="32"/>
      <c r="B11" s="33">
        <v>1</v>
      </c>
      <c r="C11" s="34" t="s">
        <v>23</v>
      </c>
      <c r="D11" s="35">
        <v>1</v>
      </c>
      <c r="E11" s="36">
        <v>21.89</v>
      </c>
      <c r="F11" s="37"/>
      <c r="G11" s="38"/>
      <c r="H11" s="37">
        <f>E11+G11</f>
        <v>21.89</v>
      </c>
      <c r="I11" s="39">
        <f>H11/7696.88*100</f>
        <v>0.284400952074087</v>
      </c>
      <c r="J11" s="40">
        <f>1338.67*I11/100</f>
        <v>3.80719022513018</v>
      </c>
      <c r="K11" s="38">
        <f>E11/1390.7*100</f>
        <v>1.57402746818149</v>
      </c>
      <c r="L11" s="37">
        <f>1194.92*K11/100</f>
        <v>18.8083690227943</v>
      </c>
      <c r="M11" s="41">
        <f>E11+J11+L11</f>
        <v>44.5055592479245</v>
      </c>
      <c r="N11" s="42">
        <f>E11+G11+J11+L11</f>
        <v>44.5055592479245</v>
      </c>
      <c r="O11" s="42"/>
      <c r="P11" s="42"/>
      <c r="Q11" s="43">
        <v>0.153203771514317</v>
      </c>
      <c r="R11" s="38">
        <v>7.970089164735</v>
      </c>
      <c r="S11" s="44"/>
      <c r="V11" s="31"/>
      <c r="W11" s="31"/>
    </row>
    <row r="12" customHeight="1" spans="1:23">
      <c r="A12" s="32"/>
      <c r="B12" s="33">
        <v>2</v>
      </c>
      <c r="C12" s="34" t="s">
        <v>23</v>
      </c>
      <c r="D12" s="35">
        <v>2</v>
      </c>
      <c r="E12" s="36">
        <v>19.75</v>
      </c>
      <c r="F12" s="37"/>
      <c r="G12" s="38"/>
      <c r="H12" s="37">
        <f t="shared" ref="H12:H75" si="0">E12+G12</f>
        <v>19.75</v>
      </c>
      <c r="I12" s="39">
        <f t="shared" ref="I12:I75" si="1">H12/7696.88*100</f>
        <v>0.256597478458804</v>
      </c>
      <c r="J12" s="40">
        <f t="shared" ref="J12:J75" si="2">1338.67*I12/100</f>
        <v>3.43499346488447</v>
      </c>
      <c r="K12" s="38">
        <f t="shared" ref="K12:K75" si="3">E12/1390.7*100</f>
        <v>1.4201481268426</v>
      </c>
      <c r="L12" s="37">
        <f t="shared" ref="L12:L75" si="4">1194.92*K12/100</f>
        <v>16.9696339972676</v>
      </c>
      <c r="M12" s="41">
        <f t="shared" ref="M12:M75" si="5">E12+J12+L12</f>
        <v>40.154627462152</v>
      </c>
      <c r="N12" s="42">
        <f t="shared" ref="N12:N75" si="6">E12+G12+J12+L12</f>
        <v>40.154627462152</v>
      </c>
      <c r="O12" s="42"/>
      <c r="P12" s="42"/>
      <c r="Q12" s="43">
        <v>0.138226335651336</v>
      </c>
      <c r="R12" s="38">
        <v>7.19092101432235</v>
      </c>
      <c r="S12" s="44"/>
      <c r="V12" s="31"/>
      <c r="W12" s="31"/>
    </row>
    <row r="13" customHeight="1" spans="1:23">
      <c r="A13" s="32"/>
      <c r="B13" s="33">
        <v>3</v>
      </c>
      <c r="C13" s="34" t="s">
        <v>23</v>
      </c>
      <c r="D13" s="35">
        <v>3</v>
      </c>
      <c r="E13" s="36">
        <v>19.75</v>
      </c>
      <c r="F13" s="37"/>
      <c r="G13" s="38"/>
      <c r="H13" s="37">
        <f t="shared" si="0"/>
        <v>19.75</v>
      </c>
      <c r="I13" s="39">
        <f t="shared" si="1"/>
        <v>0.256597478458804</v>
      </c>
      <c r="J13" s="40">
        <f t="shared" si="2"/>
        <v>3.43499346488447</v>
      </c>
      <c r="K13" s="38">
        <f t="shared" si="3"/>
        <v>1.4201481268426</v>
      </c>
      <c r="L13" s="37">
        <f t="shared" si="4"/>
        <v>16.9696339972676</v>
      </c>
      <c r="M13" s="41">
        <f t="shared" si="5"/>
        <v>40.154627462152</v>
      </c>
      <c r="N13" s="42">
        <f t="shared" si="6"/>
        <v>40.154627462152</v>
      </c>
      <c r="O13" s="42"/>
      <c r="P13" s="42"/>
      <c r="Q13" s="43">
        <v>0.138226335651336</v>
      </c>
      <c r="R13" s="38">
        <v>7.19092101432235</v>
      </c>
      <c r="S13" s="44"/>
      <c r="V13" s="31"/>
      <c r="W13" s="31"/>
    </row>
    <row r="14" customHeight="1" spans="1:23">
      <c r="A14" s="32"/>
      <c r="B14" s="33">
        <v>4</v>
      </c>
      <c r="C14" s="34" t="s">
        <v>23</v>
      </c>
      <c r="D14" s="35">
        <v>4</v>
      </c>
      <c r="E14" s="36">
        <v>18.95</v>
      </c>
      <c r="F14" s="37"/>
      <c r="G14" s="38"/>
      <c r="H14" s="37">
        <f t="shared" si="0"/>
        <v>18.95</v>
      </c>
      <c r="I14" s="39">
        <f t="shared" si="1"/>
        <v>0.246203656546549</v>
      </c>
      <c r="J14" s="40">
        <f t="shared" si="2"/>
        <v>3.29585448909168</v>
      </c>
      <c r="K14" s="38">
        <f t="shared" si="3"/>
        <v>1.36262313942619</v>
      </c>
      <c r="L14" s="37">
        <f t="shared" si="4"/>
        <v>16.2822564176314</v>
      </c>
      <c r="M14" s="41">
        <f t="shared" si="5"/>
        <v>38.5281109067231</v>
      </c>
      <c r="N14" s="42">
        <f t="shared" si="6"/>
        <v>38.5281109067231</v>
      </c>
      <c r="O14" s="42"/>
      <c r="P14" s="42"/>
      <c r="Q14" s="43">
        <v>0.132627294207232</v>
      </c>
      <c r="R14" s="38">
        <v>6.89964320108397</v>
      </c>
      <c r="S14" s="44"/>
      <c r="V14" s="31"/>
      <c r="W14" s="31"/>
    </row>
    <row r="15" customHeight="1" spans="1:23">
      <c r="A15" s="32"/>
      <c r="B15" s="33">
        <v>5</v>
      </c>
      <c r="C15" s="34" t="s">
        <v>23</v>
      </c>
      <c r="D15" s="35">
        <v>5</v>
      </c>
      <c r="E15" s="36">
        <v>23.86</v>
      </c>
      <c r="F15" s="37"/>
      <c r="G15" s="38"/>
      <c r="H15" s="37">
        <f t="shared" si="0"/>
        <v>23.86</v>
      </c>
      <c r="I15" s="39">
        <f t="shared" si="1"/>
        <v>0.309995738533016</v>
      </c>
      <c r="J15" s="40">
        <f t="shared" si="2"/>
        <v>4.14981995301993</v>
      </c>
      <c r="K15" s="38">
        <f t="shared" si="3"/>
        <v>1.7156827496944</v>
      </c>
      <c r="L15" s="37">
        <f t="shared" si="4"/>
        <v>20.5010363126483</v>
      </c>
      <c r="M15" s="41">
        <f t="shared" si="5"/>
        <v>48.5108562656682</v>
      </c>
      <c r="N15" s="42">
        <f t="shared" si="6"/>
        <v>48.5108562656682</v>
      </c>
      <c r="O15" s="42"/>
      <c r="P15" s="42"/>
      <c r="Q15" s="43">
        <v>0.166991411070425</v>
      </c>
      <c r="R15" s="38">
        <v>8.68736077983449</v>
      </c>
      <c r="S15" s="44"/>
      <c r="V15" s="31"/>
      <c r="W15" s="31"/>
    </row>
    <row r="16" customHeight="1" spans="1:23">
      <c r="A16" s="32"/>
      <c r="B16" s="33">
        <v>6</v>
      </c>
      <c r="C16" s="34" t="s">
        <v>23</v>
      </c>
      <c r="D16" s="35">
        <v>6</v>
      </c>
      <c r="E16" s="36">
        <v>16.19</v>
      </c>
      <c r="F16" s="37"/>
      <c r="G16" s="38"/>
      <c r="H16" s="37">
        <f t="shared" si="0"/>
        <v>16.19</v>
      </c>
      <c r="I16" s="39">
        <f t="shared" si="1"/>
        <v>0.210344970949268</v>
      </c>
      <c r="J16" s="40">
        <f t="shared" si="2"/>
        <v>2.81582502260656</v>
      </c>
      <c r="K16" s="38">
        <f t="shared" si="3"/>
        <v>1.16416193283958</v>
      </c>
      <c r="L16" s="37">
        <f t="shared" si="4"/>
        <v>13.9108037678867</v>
      </c>
      <c r="M16" s="41">
        <f t="shared" si="5"/>
        <v>32.9166287904932</v>
      </c>
      <c r="N16" s="42">
        <f t="shared" si="6"/>
        <v>32.9166287904932</v>
      </c>
      <c r="O16" s="42"/>
      <c r="P16" s="42"/>
      <c r="Q16" s="43">
        <v>0.11331060122507</v>
      </c>
      <c r="R16" s="38">
        <v>5.89473474541159</v>
      </c>
      <c r="S16" s="44"/>
      <c r="V16" s="31"/>
      <c r="W16" s="31"/>
    </row>
    <row r="17" customHeight="1" spans="1:23">
      <c r="A17" s="32"/>
      <c r="B17" s="33">
        <v>7</v>
      </c>
      <c r="C17" s="34" t="s">
        <v>23</v>
      </c>
      <c r="D17" s="35">
        <v>7</v>
      </c>
      <c r="E17" s="36">
        <v>19.76</v>
      </c>
      <c r="F17" s="37"/>
      <c r="G17" s="38"/>
      <c r="H17" s="37">
        <f t="shared" si="0"/>
        <v>19.76</v>
      </c>
      <c r="I17" s="39">
        <f t="shared" si="1"/>
        <v>0.256727401232707</v>
      </c>
      <c r="J17" s="40">
        <f t="shared" si="2"/>
        <v>3.43673270208188</v>
      </c>
      <c r="K17" s="38">
        <f t="shared" si="3"/>
        <v>1.4208671891853</v>
      </c>
      <c r="L17" s="37">
        <f t="shared" si="4"/>
        <v>16.978226217013</v>
      </c>
      <c r="M17" s="41">
        <f t="shared" si="5"/>
        <v>40.1749589190949</v>
      </c>
      <c r="N17" s="42">
        <f t="shared" si="6"/>
        <v>40.1749589190949</v>
      </c>
      <c r="O17" s="42"/>
      <c r="P17" s="42"/>
      <c r="Q17" s="43">
        <v>0.138296323669388</v>
      </c>
      <c r="R17" s="38">
        <v>7.19456198698783</v>
      </c>
      <c r="S17" s="44"/>
      <c r="V17" s="31"/>
      <c r="W17" s="31"/>
    </row>
    <row r="18" spans="1:23">
      <c r="A18" s="32"/>
      <c r="B18" s="33">
        <v>8</v>
      </c>
      <c r="C18" s="34" t="s">
        <v>23</v>
      </c>
      <c r="D18" s="45">
        <v>8</v>
      </c>
      <c r="E18" s="36">
        <v>19.49</v>
      </c>
      <c r="F18" s="37"/>
      <c r="G18" s="37"/>
      <c r="H18" s="37">
        <f t="shared" si="0"/>
        <v>19.49</v>
      </c>
      <c r="I18" s="39">
        <f t="shared" si="1"/>
        <v>0.253219486337321</v>
      </c>
      <c r="J18" s="40">
        <f t="shared" si="2"/>
        <v>3.38977329775182</v>
      </c>
      <c r="K18" s="38">
        <f t="shared" si="3"/>
        <v>1.40145250593226</v>
      </c>
      <c r="L18" s="37">
        <f t="shared" si="4"/>
        <v>16.7462362838858</v>
      </c>
      <c r="M18" s="41">
        <f t="shared" si="5"/>
        <v>39.6260095816376</v>
      </c>
      <c r="N18" s="42">
        <f t="shared" si="6"/>
        <v>39.6260095816376</v>
      </c>
      <c r="O18" s="42"/>
      <c r="P18" s="42"/>
      <c r="Q18" s="43">
        <v>0.136406647182002</v>
      </c>
      <c r="R18" s="38">
        <v>7.09625572501988</v>
      </c>
      <c r="S18" s="44"/>
      <c r="V18" s="31"/>
      <c r="W18" s="31"/>
    </row>
    <row r="19" spans="1:23">
      <c r="A19" s="32"/>
      <c r="B19" s="33">
        <v>9</v>
      </c>
      <c r="C19" s="34" t="s">
        <v>23</v>
      </c>
      <c r="D19" s="45">
        <v>9</v>
      </c>
      <c r="E19" s="36">
        <v>19.75</v>
      </c>
      <c r="F19" s="37"/>
      <c r="G19" s="37"/>
      <c r="H19" s="37">
        <f t="shared" si="0"/>
        <v>19.75</v>
      </c>
      <c r="I19" s="39">
        <f t="shared" si="1"/>
        <v>0.256597478458804</v>
      </c>
      <c r="J19" s="40">
        <f t="shared" si="2"/>
        <v>3.43499346488447</v>
      </c>
      <c r="K19" s="38">
        <f t="shared" si="3"/>
        <v>1.4201481268426</v>
      </c>
      <c r="L19" s="37">
        <f t="shared" si="4"/>
        <v>16.9696339972676</v>
      </c>
      <c r="M19" s="41">
        <f t="shared" si="5"/>
        <v>40.154627462152</v>
      </c>
      <c r="N19" s="42">
        <f t="shared" si="6"/>
        <v>40.154627462152</v>
      </c>
      <c r="O19" s="42"/>
      <c r="P19" s="42"/>
      <c r="Q19" s="43">
        <v>0.138226335651336</v>
      </c>
      <c r="R19" s="38">
        <v>7.19092101432235</v>
      </c>
      <c r="S19" s="44"/>
      <c r="V19" s="31"/>
      <c r="W19" s="31"/>
    </row>
    <row r="20" spans="1:23">
      <c r="A20" s="32"/>
      <c r="B20" s="33">
        <v>10</v>
      </c>
      <c r="C20" s="34" t="s">
        <v>23</v>
      </c>
      <c r="D20" s="45">
        <v>10</v>
      </c>
      <c r="E20" s="36">
        <v>25.66</v>
      </c>
      <c r="F20" s="37"/>
      <c r="G20" s="37"/>
      <c r="H20" s="37">
        <f t="shared" si="0"/>
        <v>25.66</v>
      </c>
      <c r="I20" s="39">
        <f t="shared" si="1"/>
        <v>0.333381837835591</v>
      </c>
      <c r="J20" s="40">
        <f t="shared" si="2"/>
        <v>4.4628826485537</v>
      </c>
      <c r="K20" s="38">
        <f t="shared" si="3"/>
        <v>1.84511397138132</v>
      </c>
      <c r="L20" s="37">
        <f t="shared" si="4"/>
        <v>22.0476358668297</v>
      </c>
      <c r="M20" s="41">
        <f t="shared" si="5"/>
        <v>52.1705185153833</v>
      </c>
      <c r="N20" s="42">
        <f t="shared" si="6"/>
        <v>52.1705185153833</v>
      </c>
      <c r="O20" s="42"/>
      <c r="P20" s="42"/>
      <c r="Q20" s="43">
        <v>0.17958925431966</v>
      </c>
      <c r="R20" s="38">
        <v>9.34273585962083</v>
      </c>
      <c r="S20" s="44"/>
      <c r="V20" s="31"/>
      <c r="W20" s="31"/>
    </row>
    <row r="21" spans="1:23">
      <c r="A21" s="32"/>
      <c r="B21" s="33">
        <v>11</v>
      </c>
      <c r="C21" s="34" t="s">
        <v>23</v>
      </c>
      <c r="D21" s="46">
        <v>11</v>
      </c>
      <c r="E21" s="36">
        <v>20.95</v>
      </c>
      <c r="F21" s="47">
        <v>2</v>
      </c>
      <c r="G21" s="48">
        <v>3.15</v>
      </c>
      <c r="H21" s="37">
        <f t="shared" si="0"/>
        <v>24.1</v>
      </c>
      <c r="I21" s="39">
        <f t="shared" si="1"/>
        <v>0.313113885106693</v>
      </c>
      <c r="J21" s="40">
        <f t="shared" si="2"/>
        <v>4.19156164575776</v>
      </c>
      <c r="K21" s="38">
        <f t="shared" si="3"/>
        <v>1.50643560796721</v>
      </c>
      <c r="L21" s="37">
        <f t="shared" si="4"/>
        <v>18.0007003667218</v>
      </c>
      <c r="M21" s="41">
        <f t="shared" si="5"/>
        <v>43.1422620124796</v>
      </c>
      <c r="N21" s="42">
        <f t="shared" si="6"/>
        <v>46.2922620124796</v>
      </c>
      <c r="O21" s="42"/>
      <c r="P21" s="42"/>
      <c r="Q21" s="43">
        <v>0.168671123503656</v>
      </c>
      <c r="R21" s="38">
        <v>8.774744123806</v>
      </c>
      <c r="S21" s="44"/>
      <c r="V21" s="31"/>
      <c r="W21" s="31"/>
    </row>
    <row r="22" spans="1:23">
      <c r="A22" s="32"/>
      <c r="B22" s="33">
        <v>12</v>
      </c>
      <c r="C22" s="34" t="s">
        <v>23</v>
      </c>
      <c r="D22" s="46">
        <v>12</v>
      </c>
      <c r="E22" s="36">
        <v>20.95</v>
      </c>
      <c r="F22" s="47">
        <v>3</v>
      </c>
      <c r="G22" s="48">
        <v>3.15</v>
      </c>
      <c r="H22" s="37">
        <f t="shared" si="0"/>
        <v>24.1</v>
      </c>
      <c r="I22" s="39">
        <f t="shared" si="1"/>
        <v>0.313113885106693</v>
      </c>
      <c r="J22" s="40">
        <f t="shared" si="2"/>
        <v>4.19156164575776</v>
      </c>
      <c r="K22" s="38">
        <f t="shared" si="3"/>
        <v>1.50643560796721</v>
      </c>
      <c r="L22" s="37">
        <f t="shared" si="4"/>
        <v>18.0007003667218</v>
      </c>
      <c r="M22" s="41">
        <f t="shared" si="5"/>
        <v>43.1422620124796</v>
      </c>
      <c r="N22" s="42">
        <f t="shared" si="6"/>
        <v>46.2922620124796</v>
      </c>
      <c r="O22" s="42"/>
      <c r="P22" s="42"/>
      <c r="Q22" s="43">
        <v>0.168671123503656</v>
      </c>
      <c r="R22" s="38">
        <v>8.774744123806</v>
      </c>
      <c r="S22" s="44"/>
      <c r="V22" s="31"/>
      <c r="W22" s="31"/>
    </row>
    <row r="23" spans="1:23">
      <c r="A23" s="32"/>
      <c r="B23" s="33">
        <v>13</v>
      </c>
      <c r="C23" s="34" t="s">
        <v>23</v>
      </c>
      <c r="D23" s="46">
        <v>13</v>
      </c>
      <c r="E23" s="36">
        <v>21.02</v>
      </c>
      <c r="F23" s="47">
        <v>26</v>
      </c>
      <c r="G23" s="48">
        <v>3.55</v>
      </c>
      <c r="H23" s="37">
        <f t="shared" si="0"/>
        <v>24.57</v>
      </c>
      <c r="I23" s="39">
        <f t="shared" si="1"/>
        <v>0.319220255480143</v>
      </c>
      <c r="J23" s="40">
        <f t="shared" si="2"/>
        <v>4.27330579403603</v>
      </c>
      <c r="K23" s="38">
        <f t="shared" si="3"/>
        <v>1.51146904436615</v>
      </c>
      <c r="L23" s="37">
        <f t="shared" si="4"/>
        <v>18.06084590494</v>
      </c>
      <c r="M23" s="41">
        <f t="shared" si="5"/>
        <v>43.354151698976</v>
      </c>
      <c r="N23" s="42">
        <f t="shared" si="6"/>
        <v>46.904151698976</v>
      </c>
      <c r="O23" s="42"/>
      <c r="P23" s="42"/>
      <c r="Q23" s="43">
        <v>0.171960560352068</v>
      </c>
      <c r="R23" s="38">
        <v>8.94586983908355</v>
      </c>
      <c r="S23" s="44"/>
      <c r="V23" s="31"/>
      <c r="W23" s="31"/>
    </row>
    <row r="24" spans="1:23">
      <c r="A24" s="32"/>
      <c r="B24" s="33">
        <v>14</v>
      </c>
      <c r="C24" s="34" t="s">
        <v>23</v>
      </c>
      <c r="D24" s="45">
        <v>14</v>
      </c>
      <c r="E24" s="36">
        <v>20.95</v>
      </c>
      <c r="F24" s="47">
        <v>28</v>
      </c>
      <c r="G24" s="48">
        <v>3.52</v>
      </c>
      <c r="H24" s="37">
        <f t="shared" si="0"/>
        <v>24.47</v>
      </c>
      <c r="I24" s="39">
        <f t="shared" si="1"/>
        <v>0.317921027741111</v>
      </c>
      <c r="J24" s="40">
        <f t="shared" si="2"/>
        <v>4.25591342206193</v>
      </c>
      <c r="K24" s="38">
        <f t="shared" si="3"/>
        <v>1.50643560796721</v>
      </c>
      <c r="L24" s="37">
        <f t="shared" si="4"/>
        <v>18.0007003667218</v>
      </c>
      <c r="M24" s="41">
        <f t="shared" si="5"/>
        <v>43.2066137887837</v>
      </c>
      <c r="N24" s="42">
        <f t="shared" si="6"/>
        <v>46.7266137887837</v>
      </c>
      <c r="O24" s="42"/>
      <c r="P24" s="42"/>
      <c r="Q24" s="43">
        <v>0.171260680171555</v>
      </c>
      <c r="R24" s="38">
        <v>8.90946011242875</v>
      </c>
      <c r="S24" s="44"/>
      <c r="V24" s="31"/>
      <c r="W24" s="31"/>
    </row>
    <row r="25" spans="1:23">
      <c r="A25" s="32"/>
      <c r="B25" s="33">
        <v>15</v>
      </c>
      <c r="C25" s="34" t="s">
        <v>23</v>
      </c>
      <c r="D25" s="45">
        <v>15</v>
      </c>
      <c r="E25" s="36">
        <v>20.95</v>
      </c>
      <c r="F25" s="47">
        <v>31</v>
      </c>
      <c r="G25" s="48">
        <v>3.14</v>
      </c>
      <c r="H25" s="37">
        <f t="shared" si="0"/>
        <v>24.09</v>
      </c>
      <c r="I25" s="39">
        <f t="shared" si="1"/>
        <v>0.312983962332789</v>
      </c>
      <c r="J25" s="40">
        <f t="shared" si="2"/>
        <v>4.18982240856035</v>
      </c>
      <c r="K25" s="38">
        <f t="shared" si="3"/>
        <v>1.50643560796721</v>
      </c>
      <c r="L25" s="37">
        <f t="shared" si="4"/>
        <v>18.0007003667218</v>
      </c>
      <c r="M25" s="41">
        <f t="shared" si="5"/>
        <v>43.1405227752822</v>
      </c>
      <c r="N25" s="42">
        <f t="shared" si="6"/>
        <v>46.2805227752822</v>
      </c>
      <c r="O25" s="42"/>
      <c r="P25" s="42"/>
      <c r="Q25" s="43">
        <v>0.168601135485605</v>
      </c>
      <c r="R25" s="38">
        <v>8.77110315114052</v>
      </c>
      <c r="S25" s="44"/>
      <c r="V25" s="31"/>
      <c r="W25" s="31"/>
    </row>
    <row r="26" spans="1:23">
      <c r="A26" s="32"/>
      <c r="B26" s="33">
        <v>16</v>
      </c>
      <c r="C26" s="34" t="s">
        <v>23</v>
      </c>
      <c r="D26" s="45">
        <v>16</v>
      </c>
      <c r="E26" s="36">
        <v>20.93</v>
      </c>
      <c r="F26" s="47"/>
      <c r="G26" s="37"/>
      <c r="H26" s="37">
        <f t="shared" si="0"/>
        <v>20.93</v>
      </c>
      <c r="I26" s="39">
        <f t="shared" si="1"/>
        <v>0.271928365779381</v>
      </c>
      <c r="J26" s="40">
        <f t="shared" si="2"/>
        <v>3.64022345417884</v>
      </c>
      <c r="K26" s="38">
        <f t="shared" si="3"/>
        <v>1.5049974832818</v>
      </c>
      <c r="L26" s="37">
        <f t="shared" si="4"/>
        <v>17.9835159272309</v>
      </c>
      <c r="M26" s="41">
        <f t="shared" si="5"/>
        <v>42.5537393814097</v>
      </c>
      <c r="N26" s="42">
        <f t="shared" si="6"/>
        <v>42.5537393814097</v>
      </c>
      <c r="O26" s="42"/>
      <c r="P26" s="42"/>
      <c r="Q26" s="43">
        <v>0.146484921781391</v>
      </c>
      <c r="R26" s="38">
        <v>7.62055578884895</v>
      </c>
      <c r="S26" s="44"/>
      <c r="V26" s="31"/>
      <c r="W26" s="31"/>
    </row>
    <row r="27" spans="1:23">
      <c r="A27" s="32"/>
      <c r="B27" s="33">
        <v>17</v>
      </c>
      <c r="C27" s="34" t="s">
        <v>23</v>
      </c>
      <c r="D27" s="45">
        <v>17</v>
      </c>
      <c r="E27" s="36">
        <v>20.36</v>
      </c>
      <c r="F27" s="49">
        <v>19</v>
      </c>
      <c r="G27" s="37">
        <v>2.23</v>
      </c>
      <c r="H27" s="37">
        <f t="shared" si="0"/>
        <v>22.59</v>
      </c>
      <c r="I27" s="39">
        <f t="shared" si="1"/>
        <v>0.293495546247311</v>
      </c>
      <c r="J27" s="40">
        <f t="shared" si="2"/>
        <v>3.92893682894887</v>
      </c>
      <c r="K27" s="38">
        <f t="shared" si="3"/>
        <v>1.46401092974761</v>
      </c>
      <c r="L27" s="37">
        <f t="shared" si="4"/>
        <v>17.4937594017401</v>
      </c>
      <c r="M27" s="41">
        <f t="shared" si="5"/>
        <v>41.782696230689</v>
      </c>
      <c r="N27" s="42">
        <f t="shared" si="6"/>
        <v>44.012696230689</v>
      </c>
      <c r="O27" s="42"/>
      <c r="P27" s="42"/>
      <c r="Q27" s="43">
        <v>0.158102932777908</v>
      </c>
      <c r="R27" s="38">
        <v>8.22495725131857</v>
      </c>
      <c r="S27" s="44"/>
      <c r="V27" s="31"/>
      <c r="W27" s="31"/>
    </row>
    <row r="28" spans="1:23">
      <c r="A28" s="32"/>
      <c r="B28" s="33">
        <v>18</v>
      </c>
      <c r="C28" s="34" t="s">
        <v>23</v>
      </c>
      <c r="D28" s="45">
        <v>18</v>
      </c>
      <c r="E28" s="36">
        <v>21.34</v>
      </c>
      <c r="F28" s="49">
        <v>16</v>
      </c>
      <c r="G28" s="37">
        <v>2.25</v>
      </c>
      <c r="H28" s="37">
        <f t="shared" si="0"/>
        <v>23.59</v>
      </c>
      <c r="I28" s="39">
        <f t="shared" si="1"/>
        <v>0.30648782363763</v>
      </c>
      <c r="J28" s="40">
        <f t="shared" si="2"/>
        <v>4.10286054868986</v>
      </c>
      <c r="K28" s="38">
        <f t="shared" si="3"/>
        <v>1.53447903933271</v>
      </c>
      <c r="L28" s="37">
        <f t="shared" si="4"/>
        <v>18.3357969367944</v>
      </c>
      <c r="M28" s="41">
        <f t="shared" si="5"/>
        <v>43.7786574854843</v>
      </c>
      <c r="N28" s="42">
        <f t="shared" si="6"/>
        <v>46.0286574854843</v>
      </c>
      <c r="O28" s="42"/>
      <c r="P28" s="42"/>
      <c r="Q28" s="43">
        <v>0.165101734583039</v>
      </c>
      <c r="R28" s="38">
        <v>8.58905451786654</v>
      </c>
      <c r="S28" s="44"/>
      <c r="V28" s="31"/>
      <c r="W28" s="31"/>
    </row>
    <row r="29" spans="1:23">
      <c r="A29" s="32"/>
      <c r="B29" s="33">
        <v>19</v>
      </c>
      <c r="C29" s="34" t="s">
        <v>23</v>
      </c>
      <c r="D29" s="45">
        <v>19</v>
      </c>
      <c r="E29" s="36">
        <v>21.43</v>
      </c>
      <c r="F29" s="47">
        <v>8</v>
      </c>
      <c r="G29" s="37">
        <v>2.57</v>
      </c>
      <c r="H29" s="37">
        <f t="shared" si="0"/>
        <v>24</v>
      </c>
      <c r="I29" s="39">
        <f t="shared" si="1"/>
        <v>0.311814657367661</v>
      </c>
      <c r="J29" s="40">
        <f t="shared" si="2"/>
        <v>4.17416927378366</v>
      </c>
      <c r="K29" s="38">
        <f t="shared" si="3"/>
        <v>1.54095060041706</v>
      </c>
      <c r="L29" s="37">
        <f t="shared" si="4"/>
        <v>18.4131269145035</v>
      </c>
      <c r="M29" s="41">
        <f t="shared" si="5"/>
        <v>44.0172961882871</v>
      </c>
      <c r="N29" s="42">
        <f t="shared" si="6"/>
        <v>46.5872961882872</v>
      </c>
      <c r="O29" s="42"/>
      <c r="P29" s="42"/>
      <c r="Q29" s="43">
        <v>0.167971243323143</v>
      </c>
      <c r="R29" s="38">
        <v>8.73833439715121</v>
      </c>
      <c r="S29" s="44"/>
      <c r="V29" s="31"/>
      <c r="W29" s="31"/>
    </row>
    <row r="30" spans="1:23">
      <c r="A30" s="32"/>
      <c r="B30" s="33">
        <v>20</v>
      </c>
      <c r="C30" s="34" t="s">
        <v>23</v>
      </c>
      <c r="D30" s="45">
        <v>20</v>
      </c>
      <c r="E30" s="36">
        <v>20.95</v>
      </c>
      <c r="F30" s="47">
        <v>79</v>
      </c>
      <c r="G30" s="37">
        <v>2.17</v>
      </c>
      <c r="H30" s="37">
        <f t="shared" si="0"/>
        <v>23.12</v>
      </c>
      <c r="I30" s="39">
        <f t="shared" si="1"/>
        <v>0.30038145326418</v>
      </c>
      <c r="J30" s="40">
        <f t="shared" si="2"/>
        <v>4.0211164004116</v>
      </c>
      <c r="K30" s="38">
        <f t="shared" si="3"/>
        <v>1.50643560796721</v>
      </c>
      <c r="L30" s="37">
        <f t="shared" si="4"/>
        <v>18.0007003667218</v>
      </c>
      <c r="M30" s="41">
        <f t="shared" si="5"/>
        <v>42.9718167671334</v>
      </c>
      <c r="N30" s="42">
        <f t="shared" si="6"/>
        <v>45.1418167671334</v>
      </c>
      <c r="O30" s="42"/>
      <c r="P30" s="42"/>
      <c r="Q30" s="43">
        <v>0.161812297734628</v>
      </c>
      <c r="R30" s="38">
        <v>8.417928802589</v>
      </c>
      <c r="S30" s="44"/>
      <c r="V30" s="31"/>
      <c r="W30" s="31"/>
    </row>
    <row r="31" spans="1:23">
      <c r="A31" s="32"/>
      <c r="B31" s="33">
        <v>21</v>
      </c>
      <c r="C31" s="34" t="s">
        <v>23</v>
      </c>
      <c r="D31" s="45">
        <v>21</v>
      </c>
      <c r="E31" s="36">
        <v>20.95</v>
      </c>
      <c r="F31" s="47">
        <v>81</v>
      </c>
      <c r="G31" s="37">
        <v>2.31</v>
      </c>
      <c r="H31" s="37">
        <f t="shared" si="0"/>
        <v>23.26</v>
      </c>
      <c r="I31" s="39">
        <f t="shared" si="1"/>
        <v>0.302200372098824</v>
      </c>
      <c r="J31" s="40">
        <f t="shared" si="2"/>
        <v>4.04546572117533</v>
      </c>
      <c r="K31" s="38">
        <f t="shared" si="3"/>
        <v>1.50643560796721</v>
      </c>
      <c r="L31" s="37">
        <f t="shared" si="4"/>
        <v>18.0007003667218</v>
      </c>
      <c r="M31" s="41">
        <f t="shared" si="5"/>
        <v>42.9961660878971</v>
      </c>
      <c r="N31" s="42">
        <f t="shared" si="6"/>
        <v>45.3061660878971</v>
      </c>
      <c r="O31" s="42"/>
      <c r="P31" s="42"/>
      <c r="Q31" s="43">
        <v>0.162792129987346</v>
      </c>
      <c r="R31" s="38">
        <v>8.46890241990571</v>
      </c>
      <c r="S31" s="44"/>
      <c r="V31" s="31"/>
      <c r="W31" s="31"/>
    </row>
    <row r="32" spans="1:23">
      <c r="A32" s="32"/>
      <c r="B32" s="33">
        <v>22</v>
      </c>
      <c r="C32" s="34" t="s">
        <v>23</v>
      </c>
      <c r="D32" s="45">
        <v>22</v>
      </c>
      <c r="E32" s="36">
        <v>21.55</v>
      </c>
      <c r="F32" s="47">
        <v>95</v>
      </c>
      <c r="G32" s="37">
        <v>3.39</v>
      </c>
      <c r="H32" s="37">
        <f t="shared" si="0"/>
        <v>24.94</v>
      </c>
      <c r="I32" s="39">
        <f t="shared" si="1"/>
        <v>0.324027398114561</v>
      </c>
      <c r="J32" s="40">
        <f t="shared" si="2"/>
        <v>4.33765757034019</v>
      </c>
      <c r="K32" s="38">
        <f t="shared" si="3"/>
        <v>1.54957934852952</v>
      </c>
      <c r="L32" s="37">
        <f t="shared" si="4"/>
        <v>18.5162335514489</v>
      </c>
      <c r="M32" s="41">
        <f t="shared" si="5"/>
        <v>44.4038911217891</v>
      </c>
      <c r="N32" s="42">
        <f t="shared" si="6"/>
        <v>47.7938911217891</v>
      </c>
      <c r="O32" s="42"/>
      <c r="P32" s="42"/>
      <c r="Q32" s="43">
        <v>0.174550117019966</v>
      </c>
      <c r="R32" s="38">
        <v>9.0805858277063</v>
      </c>
      <c r="S32" s="44"/>
      <c r="V32" s="31"/>
      <c r="W32" s="31"/>
    </row>
    <row r="33" spans="1:23">
      <c r="A33" s="32"/>
      <c r="B33" s="33">
        <v>23</v>
      </c>
      <c r="C33" s="34" t="s">
        <v>23</v>
      </c>
      <c r="D33" s="45">
        <v>23</v>
      </c>
      <c r="E33" s="36">
        <v>21.44</v>
      </c>
      <c r="F33" s="47">
        <v>108</v>
      </c>
      <c r="G33" s="37">
        <v>2.2</v>
      </c>
      <c r="H33" s="37">
        <f t="shared" si="0"/>
        <v>23.64</v>
      </c>
      <c r="I33" s="39">
        <f t="shared" si="1"/>
        <v>0.307137437507146</v>
      </c>
      <c r="J33" s="40">
        <f t="shared" si="2"/>
        <v>4.11155673467691</v>
      </c>
      <c r="K33" s="38">
        <f t="shared" si="3"/>
        <v>1.54166966275976</v>
      </c>
      <c r="L33" s="37">
        <f t="shared" si="4"/>
        <v>18.4217191342489</v>
      </c>
      <c r="M33" s="41">
        <f t="shared" si="5"/>
        <v>43.9732758689258</v>
      </c>
      <c r="N33" s="42">
        <f t="shared" si="6"/>
        <v>46.1732758689258</v>
      </c>
      <c r="O33" s="42"/>
      <c r="P33" s="42"/>
      <c r="Q33" s="43">
        <v>0.165451674673296</v>
      </c>
      <c r="R33" s="38">
        <v>8.60725938119394</v>
      </c>
      <c r="S33" s="44"/>
      <c r="V33" s="31"/>
      <c r="W33" s="31"/>
    </row>
    <row r="34" spans="1:23">
      <c r="A34" s="32"/>
      <c r="B34" s="33">
        <v>24</v>
      </c>
      <c r="C34" s="34" t="s">
        <v>23</v>
      </c>
      <c r="D34" s="45">
        <v>24</v>
      </c>
      <c r="E34" s="36">
        <v>21.51</v>
      </c>
      <c r="F34" s="47">
        <v>111</v>
      </c>
      <c r="G34" s="37">
        <v>2.82</v>
      </c>
      <c r="H34" s="37">
        <f t="shared" si="0"/>
        <v>24.33</v>
      </c>
      <c r="I34" s="39">
        <f t="shared" si="1"/>
        <v>0.316102108906466</v>
      </c>
      <c r="J34" s="40">
        <f t="shared" si="2"/>
        <v>4.23156410129819</v>
      </c>
      <c r="K34" s="38">
        <f t="shared" si="3"/>
        <v>1.5467030991587</v>
      </c>
      <c r="L34" s="37">
        <f t="shared" si="4"/>
        <v>18.4818646724671</v>
      </c>
      <c r="M34" s="41">
        <f t="shared" si="5"/>
        <v>44.2234287737653</v>
      </c>
      <c r="N34" s="42">
        <f t="shared" si="6"/>
        <v>47.0434287737653</v>
      </c>
      <c r="O34" s="42"/>
      <c r="P34" s="42"/>
      <c r="Q34" s="43">
        <v>0.170280847918836</v>
      </c>
      <c r="R34" s="38">
        <v>8.85848649511204</v>
      </c>
      <c r="S34" s="44"/>
      <c r="V34" s="31"/>
      <c r="W34" s="31"/>
    </row>
    <row r="35" spans="1:23">
      <c r="A35" s="32"/>
      <c r="B35" s="33">
        <v>25</v>
      </c>
      <c r="C35" s="34" t="s">
        <v>23</v>
      </c>
      <c r="D35" s="45">
        <v>25</v>
      </c>
      <c r="E35" s="36">
        <v>21.41</v>
      </c>
      <c r="F35" s="47"/>
      <c r="G35" s="37"/>
      <c r="H35" s="37">
        <f t="shared" si="0"/>
        <v>21.41</v>
      </c>
      <c r="I35" s="39">
        <f t="shared" si="1"/>
        <v>0.278164658926734</v>
      </c>
      <c r="J35" s="40">
        <f t="shared" si="2"/>
        <v>3.72370683965451</v>
      </c>
      <c r="K35" s="38">
        <f t="shared" si="3"/>
        <v>1.53951247573165</v>
      </c>
      <c r="L35" s="37">
        <f t="shared" si="4"/>
        <v>18.3959424750126</v>
      </c>
      <c r="M35" s="41">
        <f t="shared" si="5"/>
        <v>43.5296493146671</v>
      </c>
      <c r="N35" s="42">
        <f t="shared" si="6"/>
        <v>43.5296493146671</v>
      </c>
      <c r="O35" s="42"/>
      <c r="P35" s="42"/>
      <c r="Q35" s="43">
        <v>0.149844346647854</v>
      </c>
      <c r="R35" s="38">
        <v>7.79532247679197</v>
      </c>
      <c r="S35" s="44"/>
      <c r="V35" s="31"/>
      <c r="W35" s="31"/>
    </row>
    <row r="36" spans="1:23">
      <c r="A36" s="32"/>
      <c r="B36" s="33">
        <v>26</v>
      </c>
      <c r="C36" s="34" t="s">
        <v>23</v>
      </c>
      <c r="D36" s="45">
        <v>26</v>
      </c>
      <c r="E36" s="36">
        <v>20.7</v>
      </c>
      <c r="F36" s="49">
        <v>107</v>
      </c>
      <c r="G36" s="37">
        <v>2.27</v>
      </c>
      <c r="H36" s="37">
        <f t="shared" si="0"/>
        <v>22.97</v>
      </c>
      <c r="I36" s="39">
        <f t="shared" si="1"/>
        <v>0.298432611655632</v>
      </c>
      <c r="J36" s="40">
        <f t="shared" si="2"/>
        <v>3.99502784245045</v>
      </c>
      <c r="K36" s="38">
        <f t="shared" si="3"/>
        <v>1.48845904939958</v>
      </c>
      <c r="L36" s="37">
        <f t="shared" si="4"/>
        <v>17.7858948730855</v>
      </c>
      <c r="M36" s="41">
        <f t="shared" si="5"/>
        <v>42.4809227155359</v>
      </c>
      <c r="N36" s="42">
        <f t="shared" si="6"/>
        <v>44.7509227155359</v>
      </c>
      <c r="O36" s="42"/>
      <c r="P36" s="42"/>
      <c r="Q36" s="43">
        <v>0.160762477463858</v>
      </c>
      <c r="R36" s="38">
        <v>8.3633142126068</v>
      </c>
      <c r="S36" s="44"/>
      <c r="V36" s="31"/>
      <c r="W36" s="31"/>
    </row>
    <row r="37" spans="1:23">
      <c r="A37" s="32"/>
      <c r="B37" s="33">
        <v>27</v>
      </c>
      <c r="C37" s="34" t="s">
        <v>23</v>
      </c>
      <c r="D37" s="45">
        <v>27</v>
      </c>
      <c r="E37" s="36">
        <v>22.91</v>
      </c>
      <c r="F37" s="49">
        <v>104</v>
      </c>
      <c r="G37" s="37">
        <v>2.29</v>
      </c>
      <c r="H37" s="37">
        <f t="shared" si="0"/>
        <v>25.2</v>
      </c>
      <c r="I37" s="39">
        <f t="shared" si="1"/>
        <v>0.327405390236044</v>
      </c>
      <c r="J37" s="40">
        <f t="shared" si="2"/>
        <v>4.38287773747285</v>
      </c>
      <c r="K37" s="38">
        <f t="shared" si="3"/>
        <v>1.64737182713741</v>
      </c>
      <c r="L37" s="37">
        <f t="shared" si="4"/>
        <v>19.6847754368304</v>
      </c>
      <c r="M37" s="41">
        <f t="shared" si="5"/>
        <v>46.9776531743032</v>
      </c>
      <c r="N37" s="42">
        <f t="shared" si="6"/>
        <v>49.2676531743032</v>
      </c>
      <c r="O37" s="42"/>
      <c r="P37" s="42"/>
      <c r="Q37" s="43">
        <v>0.1763698054893</v>
      </c>
      <c r="R37" s="38">
        <v>9.17525111700877</v>
      </c>
      <c r="S37" s="44"/>
      <c r="V37" s="31"/>
      <c r="W37" s="31"/>
    </row>
    <row r="38" spans="1:23">
      <c r="A38" s="32"/>
      <c r="B38" s="33">
        <v>28</v>
      </c>
      <c r="C38" s="34" t="s">
        <v>23</v>
      </c>
      <c r="D38" s="45">
        <v>28</v>
      </c>
      <c r="E38" s="36">
        <v>21.35</v>
      </c>
      <c r="F38" s="47">
        <v>87</v>
      </c>
      <c r="G38" s="37">
        <v>3.52</v>
      </c>
      <c r="H38" s="37">
        <f t="shared" si="0"/>
        <v>24.87</v>
      </c>
      <c r="I38" s="39">
        <f t="shared" si="1"/>
        <v>0.323117938697238</v>
      </c>
      <c r="J38" s="40">
        <f t="shared" si="2"/>
        <v>4.32548290995832</v>
      </c>
      <c r="K38" s="38">
        <f t="shared" si="3"/>
        <v>1.53519810167542</v>
      </c>
      <c r="L38" s="37">
        <f t="shared" si="4"/>
        <v>18.3443891565399</v>
      </c>
      <c r="M38" s="41">
        <f t="shared" si="5"/>
        <v>44.0198720664982</v>
      </c>
      <c r="N38" s="42">
        <f t="shared" si="6"/>
        <v>47.5398720664982</v>
      </c>
      <c r="O38" s="42"/>
      <c r="P38" s="42"/>
      <c r="Q38" s="43">
        <v>0.174060200893607</v>
      </c>
      <c r="R38" s="38">
        <v>9.05509901904794</v>
      </c>
      <c r="S38" s="44"/>
      <c r="V38" s="31"/>
      <c r="W38" s="31"/>
    </row>
    <row r="39" spans="1:23">
      <c r="A39" s="32"/>
      <c r="B39" s="33">
        <v>29</v>
      </c>
      <c r="C39" s="34" t="s">
        <v>24</v>
      </c>
      <c r="D39" s="45">
        <v>1</v>
      </c>
      <c r="E39" s="36">
        <v>15</v>
      </c>
      <c r="F39" s="37"/>
      <c r="G39" s="37"/>
      <c r="H39" s="37">
        <f t="shared" si="0"/>
        <v>15</v>
      </c>
      <c r="I39" s="39">
        <f t="shared" si="1"/>
        <v>0.194884160854788</v>
      </c>
      <c r="J39" s="40">
        <f t="shared" si="2"/>
        <v>2.60885579611479</v>
      </c>
      <c r="K39" s="38">
        <f t="shared" si="3"/>
        <v>1.07859351405767</v>
      </c>
      <c r="L39" s="37">
        <f t="shared" si="4"/>
        <v>12.8883296181779</v>
      </c>
      <c r="M39" s="41">
        <f t="shared" si="5"/>
        <v>30.4971854142927</v>
      </c>
      <c r="N39" s="42">
        <f t="shared" si="6"/>
        <v>30.4971854142927</v>
      </c>
      <c r="O39" s="42"/>
      <c r="P39" s="42"/>
      <c r="Q39" s="43">
        <v>0.104982027076964</v>
      </c>
      <c r="R39" s="38">
        <v>5.4614589982195</v>
      </c>
      <c r="S39" s="44"/>
      <c r="V39" s="31"/>
      <c r="W39" s="31"/>
    </row>
    <row r="40" spans="1:23">
      <c r="A40" s="32"/>
      <c r="B40" s="33">
        <v>30</v>
      </c>
      <c r="C40" s="34" t="s">
        <v>24</v>
      </c>
      <c r="D40" s="45">
        <v>2</v>
      </c>
      <c r="E40" s="36">
        <v>15</v>
      </c>
      <c r="F40" s="37"/>
      <c r="G40" s="37"/>
      <c r="H40" s="37">
        <f t="shared" si="0"/>
        <v>15</v>
      </c>
      <c r="I40" s="39">
        <f t="shared" si="1"/>
        <v>0.194884160854788</v>
      </c>
      <c r="J40" s="40">
        <f t="shared" si="2"/>
        <v>2.60885579611479</v>
      </c>
      <c r="K40" s="38">
        <f t="shared" si="3"/>
        <v>1.07859351405767</v>
      </c>
      <c r="L40" s="37">
        <f t="shared" si="4"/>
        <v>12.8883296181779</v>
      </c>
      <c r="M40" s="41">
        <f t="shared" si="5"/>
        <v>30.4971854142927</v>
      </c>
      <c r="N40" s="42">
        <f t="shared" si="6"/>
        <v>30.4971854142927</v>
      </c>
      <c r="O40" s="42"/>
      <c r="P40" s="42"/>
      <c r="Q40" s="43">
        <v>0.104982027076964</v>
      </c>
      <c r="R40" s="38">
        <v>5.4614589982195</v>
      </c>
      <c r="S40" s="44"/>
      <c r="V40" s="31"/>
      <c r="W40" s="31"/>
    </row>
    <row r="41" spans="1:23">
      <c r="A41" s="32"/>
      <c r="B41" s="33">
        <v>31</v>
      </c>
      <c r="C41" s="34" t="s">
        <v>24</v>
      </c>
      <c r="D41" s="45">
        <v>3</v>
      </c>
      <c r="E41" s="36">
        <v>15</v>
      </c>
      <c r="F41" s="37"/>
      <c r="G41" s="37"/>
      <c r="H41" s="37">
        <f t="shared" si="0"/>
        <v>15</v>
      </c>
      <c r="I41" s="39">
        <f t="shared" si="1"/>
        <v>0.194884160854788</v>
      </c>
      <c r="J41" s="40">
        <f t="shared" si="2"/>
        <v>2.60885579611479</v>
      </c>
      <c r="K41" s="38">
        <f t="shared" si="3"/>
        <v>1.07859351405767</v>
      </c>
      <c r="L41" s="37">
        <f t="shared" si="4"/>
        <v>12.8883296181779</v>
      </c>
      <c r="M41" s="41">
        <f t="shared" si="5"/>
        <v>30.4971854142927</v>
      </c>
      <c r="N41" s="42">
        <f t="shared" si="6"/>
        <v>30.4971854142927</v>
      </c>
      <c r="O41" s="42"/>
      <c r="P41" s="42"/>
      <c r="Q41" s="43">
        <v>0.104982027076964</v>
      </c>
      <c r="R41" s="38">
        <v>5.4614589982195</v>
      </c>
      <c r="S41" s="44"/>
      <c r="V41" s="31"/>
      <c r="W41" s="31"/>
    </row>
    <row r="42" spans="1:23">
      <c r="A42" s="32"/>
      <c r="B42" s="33">
        <v>32</v>
      </c>
      <c r="C42" s="34" t="s">
        <v>24</v>
      </c>
      <c r="D42" s="45">
        <v>4</v>
      </c>
      <c r="E42" s="36">
        <v>15</v>
      </c>
      <c r="F42" s="37"/>
      <c r="G42" s="37"/>
      <c r="H42" s="37">
        <f t="shared" si="0"/>
        <v>15</v>
      </c>
      <c r="I42" s="39">
        <f t="shared" si="1"/>
        <v>0.194884160854788</v>
      </c>
      <c r="J42" s="40">
        <f t="shared" si="2"/>
        <v>2.60885579611479</v>
      </c>
      <c r="K42" s="38">
        <f t="shared" si="3"/>
        <v>1.07859351405767</v>
      </c>
      <c r="L42" s="37">
        <f t="shared" si="4"/>
        <v>12.8883296181779</v>
      </c>
      <c r="M42" s="41">
        <f t="shared" si="5"/>
        <v>30.4971854142927</v>
      </c>
      <c r="N42" s="42">
        <f t="shared" si="6"/>
        <v>30.4971854142927</v>
      </c>
      <c r="O42" s="42"/>
      <c r="P42" s="42"/>
      <c r="Q42" s="43">
        <v>0.104982027076964</v>
      </c>
      <c r="R42" s="38">
        <v>5.4614589982195</v>
      </c>
      <c r="S42" s="44"/>
      <c r="V42" s="31"/>
      <c r="W42" s="31"/>
    </row>
    <row r="43" spans="1:23">
      <c r="A43" s="32"/>
      <c r="B43" s="33">
        <v>33</v>
      </c>
      <c r="C43" s="34" t="s">
        <v>24</v>
      </c>
      <c r="D43" s="45">
        <v>5</v>
      </c>
      <c r="E43" s="36">
        <v>15</v>
      </c>
      <c r="F43" s="37"/>
      <c r="G43" s="37"/>
      <c r="H43" s="37">
        <f t="shared" si="0"/>
        <v>15</v>
      </c>
      <c r="I43" s="39">
        <f t="shared" si="1"/>
        <v>0.194884160854788</v>
      </c>
      <c r="J43" s="40">
        <f t="shared" si="2"/>
        <v>2.60885579611479</v>
      </c>
      <c r="K43" s="38">
        <f t="shared" si="3"/>
        <v>1.07859351405767</v>
      </c>
      <c r="L43" s="37">
        <f t="shared" si="4"/>
        <v>12.8883296181779</v>
      </c>
      <c r="M43" s="41">
        <f t="shared" si="5"/>
        <v>30.4971854142927</v>
      </c>
      <c r="N43" s="42">
        <f t="shared" si="6"/>
        <v>30.4971854142927</v>
      </c>
      <c r="O43" s="42"/>
      <c r="P43" s="42"/>
      <c r="Q43" s="43">
        <v>0.104982027076964</v>
      </c>
      <c r="R43" s="38">
        <v>5.4614589982195</v>
      </c>
      <c r="S43" s="44"/>
      <c r="V43" s="31"/>
      <c r="W43" s="31"/>
    </row>
    <row r="44" spans="1:23">
      <c r="A44" s="32"/>
      <c r="B44" s="33">
        <v>34</v>
      </c>
      <c r="C44" s="34" t="s">
        <v>24</v>
      </c>
      <c r="D44" s="45">
        <v>6</v>
      </c>
      <c r="E44" s="36">
        <v>15</v>
      </c>
      <c r="F44" s="37"/>
      <c r="G44" s="37"/>
      <c r="H44" s="37">
        <f t="shared" si="0"/>
        <v>15</v>
      </c>
      <c r="I44" s="39">
        <f t="shared" si="1"/>
        <v>0.194884160854788</v>
      </c>
      <c r="J44" s="40">
        <f t="shared" si="2"/>
        <v>2.60885579611479</v>
      </c>
      <c r="K44" s="38">
        <f t="shared" si="3"/>
        <v>1.07859351405767</v>
      </c>
      <c r="L44" s="37">
        <f t="shared" si="4"/>
        <v>12.8883296181779</v>
      </c>
      <c r="M44" s="41">
        <f t="shared" si="5"/>
        <v>30.4971854142927</v>
      </c>
      <c r="N44" s="42">
        <f t="shared" si="6"/>
        <v>30.4971854142927</v>
      </c>
      <c r="O44" s="42"/>
      <c r="P44" s="42"/>
      <c r="Q44" s="43">
        <v>0.104982027076964</v>
      </c>
      <c r="R44" s="38">
        <v>5.4614589982195</v>
      </c>
      <c r="S44" s="44"/>
      <c r="V44" s="31"/>
      <c r="W44" s="31"/>
    </row>
    <row r="45" spans="1:23">
      <c r="A45" s="32"/>
      <c r="B45" s="33">
        <v>35</v>
      </c>
      <c r="C45" s="34" t="s">
        <v>24</v>
      </c>
      <c r="D45" s="46">
        <v>7</v>
      </c>
      <c r="E45" s="36">
        <v>15</v>
      </c>
      <c r="F45" s="37"/>
      <c r="G45" s="37"/>
      <c r="H45" s="37">
        <f t="shared" si="0"/>
        <v>15</v>
      </c>
      <c r="I45" s="39">
        <f t="shared" si="1"/>
        <v>0.194884160854788</v>
      </c>
      <c r="J45" s="40">
        <f t="shared" si="2"/>
        <v>2.60885579611479</v>
      </c>
      <c r="K45" s="38">
        <f t="shared" si="3"/>
        <v>1.07859351405767</v>
      </c>
      <c r="L45" s="37">
        <f t="shared" si="4"/>
        <v>12.8883296181779</v>
      </c>
      <c r="M45" s="41">
        <f t="shared" si="5"/>
        <v>30.4971854142927</v>
      </c>
      <c r="N45" s="42">
        <f t="shared" si="6"/>
        <v>30.4971854142927</v>
      </c>
      <c r="O45" s="42"/>
      <c r="P45" s="42"/>
      <c r="Q45" s="43">
        <v>0.104982027076964</v>
      </c>
      <c r="R45" s="38">
        <v>5.4614589982195</v>
      </c>
      <c r="S45" s="44"/>
      <c r="V45" s="31"/>
      <c r="W45" s="31"/>
    </row>
    <row r="46" spans="1:23">
      <c r="A46" s="32"/>
      <c r="B46" s="33">
        <v>36</v>
      </c>
      <c r="C46" s="50" t="s">
        <v>24</v>
      </c>
      <c r="D46" s="51">
        <v>8</v>
      </c>
      <c r="E46" s="36">
        <v>15</v>
      </c>
      <c r="F46" s="37"/>
      <c r="G46" s="37"/>
      <c r="H46" s="37">
        <f t="shared" si="0"/>
        <v>15</v>
      </c>
      <c r="I46" s="39">
        <f t="shared" si="1"/>
        <v>0.194884160854788</v>
      </c>
      <c r="J46" s="40">
        <f t="shared" si="2"/>
        <v>2.60885579611479</v>
      </c>
      <c r="K46" s="38">
        <f t="shared" si="3"/>
        <v>1.07859351405767</v>
      </c>
      <c r="L46" s="37">
        <f t="shared" si="4"/>
        <v>12.8883296181779</v>
      </c>
      <c r="M46" s="41">
        <f t="shared" si="5"/>
        <v>30.4971854142927</v>
      </c>
      <c r="N46" s="42">
        <f t="shared" si="6"/>
        <v>30.4971854142927</v>
      </c>
      <c r="O46" s="42"/>
      <c r="P46" s="42"/>
      <c r="Q46" s="43">
        <v>0.104982027076964</v>
      </c>
      <c r="R46" s="38">
        <v>5.4614589982195</v>
      </c>
      <c r="S46" s="44"/>
      <c r="V46" s="31"/>
      <c r="W46" s="31"/>
    </row>
    <row r="47" spans="1:23">
      <c r="A47" s="32"/>
      <c r="B47" s="33">
        <v>37</v>
      </c>
      <c r="C47" s="50" t="s">
        <v>24</v>
      </c>
      <c r="D47" s="51">
        <v>9</v>
      </c>
      <c r="E47" s="36">
        <v>15</v>
      </c>
      <c r="F47" s="37"/>
      <c r="G47" s="37"/>
      <c r="H47" s="37">
        <f t="shared" si="0"/>
        <v>15</v>
      </c>
      <c r="I47" s="39">
        <f t="shared" si="1"/>
        <v>0.194884160854788</v>
      </c>
      <c r="J47" s="40">
        <f t="shared" si="2"/>
        <v>2.60885579611479</v>
      </c>
      <c r="K47" s="38">
        <f t="shared" si="3"/>
        <v>1.07859351405767</v>
      </c>
      <c r="L47" s="37">
        <f t="shared" si="4"/>
        <v>12.8883296181779</v>
      </c>
      <c r="M47" s="41">
        <f t="shared" si="5"/>
        <v>30.4971854142927</v>
      </c>
      <c r="N47" s="42">
        <f t="shared" si="6"/>
        <v>30.4971854142927</v>
      </c>
      <c r="O47" s="42"/>
      <c r="P47" s="42"/>
      <c r="Q47" s="43">
        <v>0.104982027076964</v>
      </c>
      <c r="R47" s="38">
        <v>5.4614589982195</v>
      </c>
      <c r="S47" s="44"/>
      <c r="V47" s="31"/>
      <c r="W47" s="31"/>
    </row>
    <row r="48" spans="1:23">
      <c r="A48" s="32"/>
      <c r="B48" s="33">
        <v>38</v>
      </c>
      <c r="C48" s="50" t="s">
        <v>24</v>
      </c>
      <c r="D48" s="51">
        <v>10</v>
      </c>
      <c r="E48" s="36">
        <v>15</v>
      </c>
      <c r="F48" s="37"/>
      <c r="G48" s="37"/>
      <c r="H48" s="37">
        <f t="shared" si="0"/>
        <v>15</v>
      </c>
      <c r="I48" s="39">
        <f t="shared" si="1"/>
        <v>0.194884160854788</v>
      </c>
      <c r="J48" s="40">
        <f t="shared" si="2"/>
        <v>2.60885579611479</v>
      </c>
      <c r="K48" s="38">
        <f t="shared" si="3"/>
        <v>1.07859351405767</v>
      </c>
      <c r="L48" s="37">
        <f t="shared" si="4"/>
        <v>12.8883296181779</v>
      </c>
      <c r="M48" s="41">
        <f t="shared" si="5"/>
        <v>30.4971854142927</v>
      </c>
      <c r="N48" s="42">
        <f t="shared" si="6"/>
        <v>30.4971854142927</v>
      </c>
      <c r="O48" s="42"/>
      <c r="P48" s="42"/>
      <c r="Q48" s="43">
        <v>0.104982027076964</v>
      </c>
      <c r="R48" s="38">
        <v>5.4614589982195</v>
      </c>
      <c r="S48" s="44"/>
      <c r="V48" s="31"/>
      <c r="W48" s="31"/>
    </row>
    <row r="49" spans="1:23">
      <c r="A49" s="32"/>
      <c r="B49" s="33">
        <v>39</v>
      </c>
      <c r="C49" s="50" t="s">
        <v>24</v>
      </c>
      <c r="D49" s="51">
        <v>11</v>
      </c>
      <c r="E49" s="36">
        <v>15</v>
      </c>
      <c r="F49" s="37"/>
      <c r="G49" s="37"/>
      <c r="H49" s="37">
        <f t="shared" si="0"/>
        <v>15</v>
      </c>
      <c r="I49" s="39">
        <f t="shared" si="1"/>
        <v>0.194884160854788</v>
      </c>
      <c r="J49" s="40">
        <f t="shared" si="2"/>
        <v>2.60885579611479</v>
      </c>
      <c r="K49" s="38">
        <f t="shared" si="3"/>
        <v>1.07859351405767</v>
      </c>
      <c r="L49" s="37">
        <f t="shared" si="4"/>
        <v>12.8883296181779</v>
      </c>
      <c r="M49" s="41">
        <f t="shared" si="5"/>
        <v>30.4971854142927</v>
      </c>
      <c r="N49" s="42">
        <f t="shared" si="6"/>
        <v>30.4971854142927</v>
      </c>
      <c r="O49" s="42"/>
      <c r="P49" s="42"/>
      <c r="Q49" s="43">
        <v>0.104982027076964</v>
      </c>
      <c r="R49" s="38">
        <v>5.4614589982195</v>
      </c>
      <c r="S49" s="44"/>
      <c r="V49" s="31"/>
      <c r="W49" s="31"/>
    </row>
    <row r="50" spans="1:23">
      <c r="A50" s="32"/>
      <c r="B50" s="33">
        <v>40</v>
      </c>
      <c r="C50" s="50" t="s">
        <v>24</v>
      </c>
      <c r="D50" s="51">
        <v>12</v>
      </c>
      <c r="E50" s="36">
        <v>15</v>
      </c>
      <c r="F50" s="37"/>
      <c r="G50" s="37"/>
      <c r="H50" s="37">
        <f t="shared" si="0"/>
        <v>15</v>
      </c>
      <c r="I50" s="39">
        <f t="shared" si="1"/>
        <v>0.194884160854788</v>
      </c>
      <c r="J50" s="40">
        <f t="shared" si="2"/>
        <v>2.60885579611479</v>
      </c>
      <c r="K50" s="38">
        <f t="shared" si="3"/>
        <v>1.07859351405767</v>
      </c>
      <c r="L50" s="37">
        <f t="shared" si="4"/>
        <v>12.8883296181779</v>
      </c>
      <c r="M50" s="41">
        <f t="shared" si="5"/>
        <v>30.4971854142927</v>
      </c>
      <c r="N50" s="42">
        <f t="shared" si="6"/>
        <v>30.4971854142927</v>
      </c>
      <c r="O50" s="42"/>
      <c r="P50" s="42"/>
      <c r="Q50" s="43">
        <v>0.104982027076964</v>
      </c>
      <c r="R50" s="38">
        <v>5.4614589982195</v>
      </c>
      <c r="S50" s="44"/>
      <c r="V50" s="31"/>
      <c r="W50" s="31"/>
    </row>
    <row r="51" spans="1:23">
      <c r="A51" s="32"/>
      <c r="B51" s="33">
        <v>41</v>
      </c>
      <c r="C51" s="50" t="s">
        <v>24</v>
      </c>
      <c r="D51" s="51">
        <v>13</v>
      </c>
      <c r="E51" s="36">
        <v>15</v>
      </c>
      <c r="F51" s="37"/>
      <c r="G51" s="37"/>
      <c r="H51" s="37">
        <f t="shared" si="0"/>
        <v>15</v>
      </c>
      <c r="I51" s="39">
        <f t="shared" si="1"/>
        <v>0.194884160854788</v>
      </c>
      <c r="J51" s="40">
        <f t="shared" si="2"/>
        <v>2.60885579611479</v>
      </c>
      <c r="K51" s="38">
        <f t="shared" si="3"/>
        <v>1.07859351405767</v>
      </c>
      <c r="L51" s="37">
        <f t="shared" si="4"/>
        <v>12.8883296181779</v>
      </c>
      <c r="M51" s="41">
        <f t="shared" si="5"/>
        <v>30.4971854142927</v>
      </c>
      <c r="N51" s="42">
        <f t="shared" si="6"/>
        <v>30.4971854142927</v>
      </c>
      <c r="O51" s="42"/>
      <c r="P51" s="42"/>
      <c r="Q51" s="43">
        <v>0.104982027076964</v>
      </c>
      <c r="R51" s="38">
        <v>5.4614589982195</v>
      </c>
      <c r="S51" s="44"/>
      <c r="V51" s="31"/>
      <c r="W51" s="31"/>
    </row>
    <row r="52" spans="1:23">
      <c r="A52" s="32"/>
      <c r="B52" s="33">
        <v>42</v>
      </c>
      <c r="C52" s="50" t="s">
        <v>24</v>
      </c>
      <c r="D52" s="51">
        <v>14</v>
      </c>
      <c r="E52" s="36">
        <v>15</v>
      </c>
      <c r="F52" s="37"/>
      <c r="G52" s="37"/>
      <c r="H52" s="37">
        <f t="shared" si="0"/>
        <v>15</v>
      </c>
      <c r="I52" s="39">
        <f t="shared" si="1"/>
        <v>0.194884160854788</v>
      </c>
      <c r="J52" s="40">
        <f t="shared" si="2"/>
        <v>2.60885579611479</v>
      </c>
      <c r="K52" s="38">
        <f t="shared" si="3"/>
        <v>1.07859351405767</v>
      </c>
      <c r="L52" s="37">
        <f t="shared" si="4"/>
        <v>12.8883296181779</v>
      </c>
      <c r="M52" s="41">
        <f t="shared" si="5"/>
        <v>30.4971854142927</v>
      </c>
      <c r="N52" s="42">
        <f t="shared" si="6"/>
        <v>30.4971854142927</v>
      </c>
      <c r="O52" s="42"/>
      <c r="P52" s="42"/>
      <c r="Q52" s="43">
        <v>0.104982027076964</v>
      </c>
      <c r="R52" s="38">
        <v>5.4614589982195</v>
      </c>
      <c r="S52" s="44"/>
      <c r="V52" s="31"/>
      <c r="W52" s="31"/>
    </row>
    <row r="53" spans="1:23">
      <c r="A53" s="32"/>
      <c r="B53" s="33">
        <v>43</v>
      </c>
      <c r="C53" s="50" t="s">
        <v>24</v>
      </c>
      <c r="D53" s="51">
        <v>15</v>
      </c>
      <c r="E53" s="36">
        <v>15</v>
      </c>
      <c r="F53" s="37"/>
      <c r="G53" s="37"/>
      <c r="H53" s="37">
        <f t="shared" si="0"/>
        <v>15</v>
      </c>
      <c r="I53" s="39">
        <f t="shared" si="1"/>
        <v>0.194884160854788</v>
      </c>
      <c r="J53" s="40">
        <f t="shared" si="2"/>
        <v>2.60885579611479</v>
      </c>
      <c r="K53" s="38">
        <f t="shared" si="3"/>
        <v>1.07859351405767</v>
      </c>
      <c r="L53" s="37">
        <f t="shared" si="4"/>
        <v>12.8883296181779</v>
      </c>
      <c r="M53" s="41">
        <f t="shared" si="5"/>
        <v>30.4971854142927</v>
      </c>
      <c r="N53" s="42">
        <f t="shared" si="6"/>
        <v>30.4971854142927</v>
      </c>
      <c r="O53" s="42"/>
      <c r="P53" s="42"/>
      <c r="Q53" s="43">
        <v>0.104982027076964</v>
      </c>
      <c r="R53" s="38">
        <v>5.4614589982195</v>
      </c>
      <c r="S53" s="44"/>
      <c r="V53" s="31"/>
      <c r="W53" s="31"/>
    </row>
    <row r="54" spans="1:23">
      <c r="A54" s="32"/>
      <c r="B54" s="33">
        <v>44</v>
      </c>
      <c r="C54" s="50" t="s">
        <v>24</v>
      </c>
      <c r="D54" s="51">
        <v>16</v>
      </c>
      <c r="E54" s="36">
        <v>15</v>
      </c>
      <c r="F54" s="37"/>
      <c r="G54" s="37"/>
      <c r="H54" s="37">
        <f t="shared" si="0"/>
        <v>15</v>
      </c>
      <c r="I54" s="39">
        <f t="shared" si="1"/>
        <v>0.194884160854788</v>
      </c>
      <c r="J54" s="40">
        <f t="shared" si="2"/>
        <v>2.60885579611479</v>
      </c>
      <c r="K54" s="38">
        <f t="shared" si="3"/>
        <v>1.07859351405767</v>
      </c>
      <c r="L54" s="37">
        <f t="shared" si="4"/>
        <v>12.8883296181779</v>
      </c>
      <c r="M54" s="41">
        <f t="shared" si="5"/>
        <v>30.4971854142927</v>
      </c>
      <c r="N54" s="42">
        <f t="shared" si="6"/>
        <v>30.4971854142927</v>
      </c>
      <c r="O54" s="42"/>
      <c r="P54" s="42"/>
      <c r="Q54" s="43">
        <v>0.104982027076964</v>
      </c>
      <c r="R54" s="38">
        <v>5.4614589982195</v>
      </c>
      <c r="S54" s="44"/>
      <c r="V54" s="31"/>
      <c r="W54" s="31"/>
    </row>
    <row r="55" spans="1:23">
      <c r="A55" s="32"/>
      <c r="B55" s="33">
        <v>45</v>
      </c>
      <c r="C55" s="50" t="s">
        <v>24</v>
      </c>
      <c r="D55" s="51">
        <v>17</v>
      </c>
      <c r="E55" s="36">
        <v>15</v>
      </c>
      <c r="F55" s="37"/>
      <c r="G55" s="37"/>
      <c r="H55" s="37">
        <f t="shared" si="0"/>
        <v>15</v>
      </c>
      <c r="I55" s="39">
        <f t="shared" si="1"/>
        <v>0.194884160854788</v>
      </c>
      <c r="J55" s="40">
        <f t="shared" si="2"/>
        <v>2.60885579611479</v>
      </c>
      <c r="K55" s="38">
        <f t="shared" si="3"/>
        <v>1.07859351405767</v>
      </c>
      <c r="L55" s="37">
        <f t="shared" si="4"/>
        <v>12.8883296181779</v>
      </c>
      <c r="M55" s="41">
        <f t="shared" si="5"/>
        <v>30.4971854142927</v>
      </c>
      <c r="N55" s="42">
        <f t="shared" si="6"/>
        <v>30.4971854142927</v>
      </c>
      <c r="O55" s="42"/>
      <c r="P55" s="42"/>
      <c r="Q55" s="43">
        <v>0.104982027076964</v>
      </c>
      <c r="R55" s="38">
        <v>5.4614589982195</v>
      </c>
      <c r="S55" s="44"/>
      <c r="V55" s="31"/>
      <c r="W55" s="31"/>
    </row>
    <row r="56" spans="1:23">
      <c r="A56" s="32"/>
      <c r="B56" s="33">
        <v>46</v>
      </c>
      <c r="C56" s="50" t="s">
        <v>24</v>
      </c>
      <c r="D56" s="51">
        <v>18</v>
      </c>
      <c r="E56" s="36">
        <v>15</v>
      </c>
      <c r="F56" s="37"/>
      <c r="G56" s="37"/>
      <c r="H56" s="37">
        <f t="shared" si="0"/>
        <v>15</v>
      </c>
      <c r="I56" s="39">
        <f t="shared" si="1"/>
        <v>0.194884160854788</v>
      </c>
      <c r="J56" s="40">
        <f t="shared" si="2"/>
        <v>2.60885579611479</v>
      </c>
      <c r="K56" s="38">
        <f t="shared" si="3"/>
        <v>1.07859351405767</v>
      </c>
      <c r="L56" s="37">
        <f t="shared" si="4"/>
        <v>12.8883296181779</v>
      </c>
      <c r="M56" s="41">
        <f t="shared" si="5"/>
        <v>30.4971854142927</v>
      </c>
      <c r="N56" s="42">
        <f t="shared" si="6"/>
        <v>30.4971854142927</v>
      </c>
      <c r="O56" s="42"/>
      <c r="P56" s="42"/>
      <c r="Q56" s="43">
        <v>0.104982027076964</v>
      </c>
      <c r="R56" s="38">
        <v>5.4614589982195</v>
      </c>
      <c r="S56" s="44"/>
      <c r="V56" s="31"/>
      <c r="W56" s="31"/>
    </row>
    <row r="57" spans="1:23">
      <c r="A57" s="32"/>
      <c r="B57" s="33">
        <v>47</v>
      </c>
      <c r="C57" s="50" t="s">
        <v>24</v>
      </c>
      <c r="D57" s="51">
        <v>19</v>
      </c>
      <c r="E57" s="36">
        <v>15</v>
      </c>
      <c r="F57" s="37"/>
      <c r="G57" s="37"/>
      <c r="H57" s="37">
        <f t="shared" si="0"/>
        <v>15</v>
      </c>
      <c r="I57" s="39">
        <f t="shared" si="1"/>
        <v>0.194884160854788</v>
      </c>
      <c r="J57" s="40">
        <f t="shared" si="2"/>
        <v>2.60885579611479</v>
      </c>
      <c r="K57" s="38">
        <f t="shared" si="3"/>
        <v>1.07859351405767</v>
      </c>
      <c r="L57" s="37">
        <f t="shared" si="4"/>
        <v>12.8883296181779</v>
      </c>
      <c r="M57" s="41">
        <f t="shared" si="5"/>
        <v>30.4971854142927</v>
      </c>
      <c r="N57" s="42">
        <f t="shared" si="6"/>
        <v>30.4971854142927</v>
      </c>
      <c r="O57" s="42"/>
      <c r="P57" s="42"/>
      <c r="Q57" s="43">
        <v>0.104982027076964</v>
      </c>
      <c r="R57" s="38">
        <v>5.4614589982195</v>
      </c>
      <c r="S57" s="44"/>
      <c r="V57" s="31"/>
      <c r="W57" s="31"/>
    </row>
    <row r="58" spans="1:23">
      <c r="A58" s="32"/>
      <c r="B58" s="33">
        <v>48</v>
      </c>
      <c r="C58" s="50" t="s">
        <v>24</v>
      </c>
      <c r="D58" s="51">
        <v>20</v>
      </c>
      <c r="E58" s="36">
        <v>15</v>
      </c>
      <c r="F58" s="37"/>
      <c r="G58" s="37"/>
      <c r="H58" s="37">
        <f t="shared" si="0"/>
        <v>15</v>
      </c>
      <c r="I58" s="39">
        <f t="shared" si="1"/>
        <v>0.194884160854788</v>
      </c>
      <c r="J58" s="40">
        <f t="shared" si="2"/>
        <v>2.60885579611479</v>
      </c>
      <c r="K58" s="38">
        <f t="shared" si="3"/>
        <v>1.07859351405767</v>
      </c>
      <c r="L58" s="37">
        <f t="shared" si="4"/>
        <v>12.8883296181779</v>
      </c>
      <c r="M58" s="41">
        <f t="shared" si="5"/>
        <v>30.4971854142927</v>
      </c>
      <c r="N58" s="42">
        <f t="shared" si="6"/>
        <v>30.4971854142927</v>
      </c>
      <c r="O58" s="42"/>
      <c r="P58" s="42"/>
      <c r="Q58" s="43">
        <v>0.104982027076964</v>
      </c>
      <c r="R58" s="38">
        <v>5.4614589982195</v>
      </c>
      <c r="S58" s="44"/>
      <c r="V58" s="31"/>
      <c r="W58" s="31"/>
    </row>
    <row r="59" spans="1:23">
      <c r="A59" s="32"/>
      <c r="B59" s="33">
        <v>49</v>
      </c>
      <c r="C59" s="50" t="s">
        <v>24</v>
      </c>
      <c r="D59" s="51">
        <v>21</v>
      </c>
      <c r="E59" s="36">
        <v>15</v>
      </c>
      <c r="F59" s="37"/>
      <c r="G59" s="37"/>
      <c r="H59" s="37">
        <f t="shared" si="0"/>
        <v>15</v>
      </c>
      <c r="I59" s="39">
        <f t="shared" si="1"/>
        <v>0.194884160854788</v>
      </c>
      <c r="J59" s="40">
        <f t="shared" si="2"/>
        <v>2.60885579611479</v>
      </c>
      <c r="K59" s="38">
        <f t="shared" si="3"/>
        <v>1.07859351405767</v>
      </c>
      <c r="L59" s="37">
        <f t="shared" si="4"/>
        <v>12.8883296181779</v>
      </c>
      <c r="M59" s="41">
        <f t="shared" si="5"/>
        <v>30.4971854142927</v>
      </c>
      <c r="N59" s="42">
        <f t="shared" si="6"/>
        <v>30.4971854142927</v>
      </c>
      <c r="O59" s="42"/>
      <c r="P59" s="42"/>
      <c r="Q59" s="43">
        <v>0.104982027076964</v>
      </c>
      <c r="R59" s="38">
        <v>5.4614589982195</v>
      </c>
      <c r="S59" s="44"/>
      <c r="V59" s="31"/>
      <c r="W59" s="31"/>
    </row>
    <row r="60" spans="1:23">
      <c r="A60" s="32"/>
      <c r="B60" s="33">
        <v>50</v>
      </c>
      <c r="C60" s="50" t="s">
        <v>24</v>
      </c>
      <c r="D60" s="51">
        <v>22</v>
      </c>
      <c r="E60" s="36">
        <v>15</v>
      </c>
      <c r="F60" s="37"/>
      <c r="G60" s="37"/>
      <c r="H60" s="37">
        <f t="shared" si="0"/>
        <v>15</v>
      </c>
      <c r="I60" s="39">
        <f t="shared" si="1"/>
        <v>0.194884160854788</v>
      </c>
      <c r="J60" s="40">
        <f t="shared" si="2"/>
        <v>2.60885579611479</v>
      </c>
      <c r="K60" s="38">
        <f t="shared" si="3"/>
        <v>1.07859351405767</v>
      </c>
      <c r="L60" s="37">
        <f t="shared" si="4"/>
        <v>12.8883296181779</v>
      </c>
      <c r="M60" s="41">
        <f t="shared" si="5"/>
        <v>30.4971854142927</v>
      </c>
      <c r="N60" s="42">
        <f t="shared" si="6"/>
        <v>30.4971854142927</v>
      </c>
      <c r="O60" s="42"/>
      <c r="P60" s="42"/>
      <c r="Q60" s="43">
        <v>0.104982027076964</v>
      </c>
      <c r="R60" s="38">
        <v>5.4614589982195</v>
      </c>
      <c r="S60" s="44"/>
      <c r="V60" s="31"/>
      <c r="W60" s="31"/>
    </row>
    <row r="61" spans="1:23">
      <c r="A61" s="32"/>
      <c r="B61" s="33">
        <v>51</v>
      </c>
      <c r="C61" s="50" t="s">
        <v>24</v>
      </c>
      <c r="D61" s="51">
        <v>23</v>
      </c>
      <c r="E61" s="36">
        <v>15</v>
      </c>
      <c r="F61" s="52"/>
      <c r="G61" s="37"/>
      <c r="H61" s="37">
        <f t="shared" si="0"/>
        <v>15</v>
      </c>
      <c r="I61" s="39">
        <f t="shared" si="1"/>
        <v>0.194884160854788</v>
      </c>
      <c r="J61" s="40">
        <f t="shared" si="2"/>
        <v>2.60885579611479</v>
      </c>
      <c r="K61" s="38">
        <f t="shared" si="3"/>
        <v>1.07859351405767</v>
      </c>
      <c r="L61" s="37">
        <f t="shared" si="4"/>
        <v>12.8883296181779</v>
      </c>
      <c r="M61" s="41">
        <f t="shared" si="5"/>
        <v>30.4971854142927</v>
      </c>
      <c r="N61" s="42">
        <f t="shared" si="6"/>
        <v>30.4971854142927</v>
      </c>
      <c r="O61" s="42"/>
      <c r="P61" s="42"/>
      <c r="Q61" s="43">
        <v>0.104982027076964</v>
      </c>
      <c r="R61" s="38">
        <v>5.4614589982195</v>
      </c>
      <c r="S61" s="44"/>
      <c r="V61" s="31"/>
      <c r="W61" s="31"/>
    </row>
    <row r="62" spans="1:23">
      <c r="A62" s="32"/>
      <c r="B62" s="33">
        <v>52</v>
      </c>
      <c r="C62" s="50" t="s">
        <v>24</v>
      </c>
      <c r="D62" s="51">
        <v>24</v>
      </c>
      <c r="E62" s="36">
        <v>15</v>
      </c>
      <c r="F62" s="37"/>
      <c r="G62" s="37"/>
      <c r="H62" s="37">
        <f t="shared" si="0"/>
        <v>15</v>
      </c>
      <c r="I62" s="39">
        <f t="shared" si="1"/>
        <v>0.194884160854788</v>
      </c>
      <c r="J62" s="40">
        <f t="shared" si="2"/>
        <v>2.60885579611479</v>
      </c>
      <c r="K62" s="38">
        <f t="shared" si="3"/>
        <v>1.07859351405767</v>
      </c>
      <c r="L62" s="37">
        <f t="shared" si="4"/>
        <v>12.8883296181779</v>
      </c>
      <c r="M62" s="41">
        <f t="shared" si="5"/>
        <v>30.4971854142927</v>
      </c>
      <c r="N62" s="42">
        <f t="shared" si="6"/>
        <v>30.4971854142927</v>
      </c>
      <c r="O62" s="42"/>
      <c r="P62" s="42"/>
      <c r="Q62" s="43">
        <v>0.104982027076964</v>
      </c>
      <c r="R62" s="38">
        <v>5.4614589982195</v>
      </c>
      <c r="S62" s="44"/>
      <c r="V62" s="31"/>
      <c r="W62" s="31"/>
    </row>
    <row r="63" spans="1:23">
      <c r="A63" s="32"/>
      <c r="B63" s="33">
        <v>53</v>
      </c>
      <c r="C63" s="50" t="s">
        <v>24</v>
      </c>
      <c r="D63" s="51">
        <v>25</v>
      </c>
      <c r="E63" s="36">
        <v>15</v>
      </c>
      <c r="F63" s="37"/>
      <c r="G63" s="37"/>
      <c r="H63" s="37">
        <f t="shared" si="0"/>
        <v>15</v>
      </c>
      <c r="I63" s="39">
        <f t="shared" si="1"/>
        <v>0.194884160854788</v>
      </c>
      <c r="J63" s="40">
        <f t="shared" si="2"/>
        <v>2.60885579611479</v>
      </c>
      <c r="K63" s="38">
        <f t="shared" si="3"/>
        <v>1.07859351405767</v>
      </c>
      <c r="L63" s="37">
        <f t="shared" si="4"/>
        <v>12.8883296181779</v>
      </c>
      <c r="M63" s="41">
        <f t="shared" si="5"/>
        <v>30.4971854142927</v>
      </c>
      <c r="N63" s="42">
        <f t="shared" si="6"/>
        <v>30.4971854142927</v>
      </c>
      <c r="O63" s="42"/>
      <c r="P63" s="42"/>
      <c r="Q63" s="43">
        <v>0.104982027076964</v>
      </c>
      <c r="R63" s="38">
        <v>5.4614589982195</v>
      </c>
      <c r="S63" s="44"/>
      <c r="V63" s="31"/>
      <c r="W63" s="31"/>
    </row>
    <row r="64" spans="1:23">
      <c r="A64" s="32"/>
      <c r="B64" s="33">
        <v>54</v>
      </c>
      <c r="C64" s="50" t="s">
        <v>24</v>
      </c>
      <c r="D64" s="51">
        <v>26</v>
      </c>
      <c r="E64" s="36">
        <v>15</v>
      </c>
      <c r="F64" s="37"/>
      <c r="G64" s="37"/>
      <c r="H64" s="37">
        <f t="shared" si="0"/>
        <v>15</v>
      </c>
      <c r="I64" s="39">
        <f t="shared" si="1"/>
        <v>0.194884160854788</v>
      </c>
      <c r="J64" s="40">
        <f t="shared" si="2"/>
        <v>2.60885579611479</v>
      </c>
      <c r="K64" s="38">
        <f t="shared" si="3"/>
        <v>1.07859351405767</v>
      </c>
      <c r="L64" s="37">
        <f t="shared" si="4"/>
        <v>12.8883296181779</v>
      </c>
      <c r="M64" s="41">
        <f t="shared" si="5"/>
        <v>30.4971854142927</v>
      </c>
      <c r="N64" s="42">
        <f t="shared" si="6"/>
        <v>30.4971854142927</v>
      </c>
      <c r="O64" s="42"/>
      <c r="P64" s="42"/>
      <c r="Q64" s="43">
        <v>0.104982027076964</v>
      </c>
      <c r="R64" s="38">
        <v>5.4614589982195</v>
      </c>
      <c r="S64" s="44"/>
      <c r="V64" s="31"/>
      <c r="W64" s="31"/>
    </row>
    <row r="65" spans="1:23">
      <c r="A65" s="32"/>
      <c r="B65" s="33">
        <v>55</v>
      </c>
      <c r="C65" s="50" t="s">
        <v>24</v>
      </c>
      <c r="D65" s="51">
        <v>27</v>
      </c>
      <c r="E65" s="36">
        <v>15</v>
      </c>
      <c r="F65" s="37"/>
      <c r="G65" s="37"/>
      <c r="H65" s="37">
        <f t="shared" si="0"/>
        <v>15</v>
      </c>
      <c r="I65" s="39">
        <f t="shared" si="1"/>
        <v>0.194884160854788</v>
      </c>
      <c r="J65" s="40">
        <f t="shared" si="2"/>
        <v>2.60885579611479</v>
      </c>
      <c r="K65" s="38">
        <f t="shared" si="3"/>
        <v>1.07859351405767</v>
      </c>
      <c r="L65" s="37">
        <f t="shared" si="4"/>
        <v>12.8883296181779</v>
      </c>
      <c r="M65" s="41">
        <f t="shared" si="5"/>
        <v>30.4971854142927</v>
      </c>
      <c r="N65" s="42">
        <f t="shared" si="6"/>
        <v>30.4971854142927</v>
      </c>
      <c r="O65" s="42"/>
      <c r="P65" s="42"/>
      <c r="Q65" s="43">
        <v>0.104982027076964</v>
      </c>
      <c r="R65" s="38">
        <v>5.4614589982195</v>
      </c>
      <c r="S65" s="44"/>
      <c r="V65" s="31"/>
      <c r="W65" s="31"/>
    </row>
    <row r="66" spans="1:23">
      <c r="A66" s="32"/>
      <c r="B66" s="33">
        <v>56</v>
      </c>
      <c r="C66" s="50" t="s">
        <v>24</v>
      </c>
      <c r="D66" s="51">
        <v>28</v>
      </c>
      <c r="E66" s="36">
        <v>15</v>
      </c>
      <c r="F66" s="37"/>
      <c r="G66" s="37"/>
      <c r="H66" s="37">
        <f t="shared" si="0"/>
        <v>15</v>
      </c>
      <c r="I66" s="39">
        <f t="shared" si="1"/>
        <v>0.194884160854788</v>
      </c>
      <c r="J66" s="40">
        <f t="shared" si="2"/>
        <v>2.60885579611479</v>
      </c>
      <c r="K66" s="38">
        <f t="shared" si="3"/>
        <v>1.07859351405767</v>
      </c>
      <c r="L66" s="37">
        <f t="shared" si="4"/>
        <v>12.8883296181779</v>
      </c>
      <c r="M66" s="41">
        <f t="shared" si="5"/>
        <v>30.4971854142927</v>
      </c>
      <c r="N66" s="42">
        <f t="shared" si="6"/>
        <v>30.4971854142927</v>
      </c>
      <c r="O66" s="42"/>
      <c r="P66" s="42"/>
      <c r="Q66" s="43">
        <v>0.104982027076964</v>
      </c>
      <c r="R66" s="38">
        <v>5.4614589982195</v>
      </c>
      <c r="S66" s="44"/>
      <c r="V66" s="31"/>
      <c r="W66" s="31"/>
    </row>
    <row r="67" spans="1:23">
      <c r="A67" s="32"/>
      <c r="B67" s="33">
        <v>57</v>
      </c>
      <c r="C67" s="50" t="s">
        <v>24</v>
      </c>
      <c r="D67" s="51">
        <v>29</v>
      </c>
      <c r="E67" s="36">
        <v>15</v>
      </c>
      <c r="F67" s="37"/>
      <c r="G67" s="37"/>
      <c r="H67" s="37">
        <f t="shared" si="0"/>
        <v>15</v>
      </c>
      <c r="I67" s="39">
        <f t="shared" si="1"/>
        <v>0.194884160854788</v>
      </c>
      <c r="J67" s="40">
        <f t="shared" si="2"/>
        <v>2.60885579611479</v>
      </c>
      <c r="K67" s="38">
        <f t="shared" si="3"/>
        <v>1.07859351405767</v>
      </c>
      <c r="L67" s="37">
        <f t="shared" si="4"/>
        <v>12.8883296181779</v>
      </c>
      <c r="M67" s="41">
        <f t="shared" si="5"/>
        <v>30.4971854142927</v>
      </c>
      <c r="N67" s="42">
        <f t="shared" si="6"/>
        <v>30.4971854142927</v>
      </c>
      <c r="O67" s="42"/>
      <c r="P67" s="42"/>
      <c r="Q67" s="43">
        <v>0.104982027076964</v>
      </c>
      <c r="R67" s="38">
        <v>5.4614589982195</v>
      </c>
      <c r="S67" s="44"/>
      <c r="V67" s="31"/>
      <c r="W67" s="31"/>
    </row>
    <row r="68" spans="1:23">
      <c r="A68" s="32"/>
      <c r="B68" s="33">
        <v>58</v>
      </c>
      <c r="C68" s="50" t="s">
        <v>24</v>
      </c>
      <c r="D68" s="51">
        <v>30</v>
      </c>
      <c r="E68" s="36">
        <v>15</v>
      </c>
      <c r="F68" s="37"/>
      <c r="G68" s="37"/>
      <c r="H68" s="37">
        <f t="shared" si="0"/>
        <v>15</v>
      </c>
      <c r="I68" s="39">
        <f t="shared" si="1"/>
        <v>0.194884160854788</v>
      </c>
      <c r="J68" s="40">
        <f t="shared" si="2"/>
        <v>2.60885579611479</v>
      </c>
      <c r="K68" s="38">
        <f t="shared" si="3"/>
        <v>1.07859351405767</v>
      </c>
      <c r="L68" s="37">
        <f t="shared" si="4"/>
        <v>12.8883296181779</v>
      </c>
      <c r="M68" s="41">
        <f t="shared" si="5"/>
        <v>30.4971854142927</v>
      </c>
      <c r="N68" s="42">
        <f t="shared" si="6"/>
        <v>30.4971854142927</v>
      </c>
      <c r="O68" s="42"/>
      <c r="P68" s="42"/>
      <c r="Q68" s="43">
        <v>0.104982027076964</v>
      </c>
      <c r="R68" s="38">
        <v>5.4614589982195</v>
      </c>
      <c r="S68" s="44"/>
      <c r="V68" s="31"/>
      <c r="W68" s="31"/>
    </row>
    <row r="69" spans="1:23">
      <c r="A69" s="32"/>
      <c r="B69" s="33">
        <v>59</v>
      </c>
      <c r="C69" s="50" t="s">
        <v>24</v>
      </c>
      <c r="D69" s="51">
        <v>31</v>
      </c>
      <c r="E69" s="36">
        <v>15</v>
      </c>
      <c r="F69" s="37"/>
      <c r="G69" s="37"/>
      <c r="H69" s="37">
        <f t="shared" si="0"/>
        <v>15</v>
      </c>
      <c r="I69" s="39">
        <f t="shared" si="1"/>
        <v>0.194884160854788</v>
      </c>
      <c r="J69" s="40">
        <f t="shared" si="2"/>
        <v>2.60885579611479</v>
      </c>
      <c r="K69" s="38">
        <f t="shared" si="3"/>
        <v>1.07859351405767</v>
      </c>
      <c r="L69" s="37">
        <f t="shared" si="4"/>
        <v>12.8883296181779</v>
      </c>
      <c r="M69" s="41">
        <f t="shared" si="5"/>
        <v>30.4971854142927</v>
      </c>
      <c r="N69" s="42">
        <f t="shared" si="6"/>
        <v>30.4971854142927</v>
      </c>
      <c r="O69" s="42"/>
      <c r="P69" s="42"/>
      <c r="Q69" s="43">
        <v>0.104982027076964</v>
      </c>
      <c r="R69" s="38">
        <v>5.4614589982195</v>
      </c>
      <c r="S69" s="44"/>
      <c r="V69" s="31"/>
      <c r="W69" s="31"/>
    </row>
    <row r="70" spans="1:23">
      <c r="A70" s="32"/>
      <c r="B70" s="33">
        <v>60</v>
      </c>
      <c r="C70" s="50" t="s">
        <v>24</v>
      </c>
      <c r="D70" s="51">
        <v>32</v>
      </c>
      <c r="E70" s="36">
        <v>15</v>
      </c>
      <c r="F70" s="37"/>
      <c r="G70" s="37"/>
      <c r="H70" s="37">
        <f t="shared" si="0"/>
        <v>15</v>
      </c>
      <c r="I70" s="39">
        <f t="shared" si="1"/>
        <v>0.194884160854788</v>
      </c>
      <c r="J70" s="40">
        <f t="shared" si="2"/>
        <v>2.60885579611479</v>
      </c>
      <c r="K70" s="38">
        <f t="shared" si="3"/>
        <v>1.07859351405767</v>
      </c>
      <c r="L70" s="37">
        <f t="shared" si="4"/>
        <v>12.8883296181779</v>
      </c>
      <c r="M70" s="41">
        <f t="shared" si="5"/>
        <v>30.4971854142927</v>
      </c>
      <c r="N70" s="42">
        <f t="shared" si="6"/>
        <v>30.4971854142927</v>
      </c>
      <c r="O70" s="42"/>
      <c r="P70" s="42"/>
      <c r="Q70" s="43">
        <v>0.104982027076964</v>
      </c>
      <c r="R70" s="38">
        <v>5.4614589982195</v>
      </c>
      <c r="S70" s="44"/>
      <c r="V70" s="31"/>
      <c r="W70" s="31"/>
    </row>
    <row r="71" spans="1:23">
      <c r="A71" s="32"/>
      <c r="B71" s="33">
        <v>61</v>
      </c>
      <c r="C71" s="50" t="s">
        <v>24</v>
      </c>
      <c r="D71" s="51">
        <v>33</v>
      </c>
      <c r="E71" s="36">
        <v>15</v>
      </c>
      <c r="F71" s="37"/>
      <c r="G71" s="37"/>
      <c r="H71" s="37">
        <f t="shared" si="0"/>
        <v>15</v>
      </c>
      <c r="I71" s="39">
        <f t="shared" si="1"/>
        <v>0.194884160854788</v>
      </c>
      <c r="J71" s="40">
        <f t="shared" si="2"/>
        <v>2.60885579611479</v>
      </c>
      <c r="K71" s="38">
        <f t="shared" si="3"/>
        <v>1.07859351405767</v>
      </c>
      <c r="L71" s="37">
        <f t="shared" si="4"/>
        <v>12.8883296181779</v>
      </c>
      <c r="M71" s="41">
        <f t="shared" si="5"/>
        <v>30.4971854142927</v>
      </c>
      <c r="N71" s="42">
        <f t="shared" si="6"/>
        <v>30.4971854142927</v>
      </c>
      <c r="O71" s="42"/>
      <c r="P71" s="42"/>
      <c r="Q71" s="43">
        <v>0.104982027076964</v>
      </c>
      <c r="R71" s="38">
        <v>5.4614589982195</v>
      </c>
      <c r="S71" s="44"/>
      <c r="V71" s="31"/>
      <c r="W71" s="31"/>
    </row>
    <row r="72" spans="1:23">
      <c r="A72" s="32"/>
      <c r="B72" s="33">
        <v>62</v>
      </c>
      <c r="C72" s="50" t="s">
        <v>24</v>
      </c>
      <c r="D72" s="51">
        <v>34</v>
      </c>
      <c r="E72" s="36">
        <v>15</v>
      </c>
      <c r="F72" s="37"/>
      <c r="G72" s="37"/>
      <c r="H72" s="37">
        <f t="shared" si="0"/>
        <v>15</v>
      </c>
      <c r="I72" s="39">
        <f t="shared" si="1"/>
        <v>0.194884160854788</v>
      </c>
      <c r="J72" s="40">
        <f t="shared" si="2"/>
        <v>2.60885579611479</v>
      </c>
      <c r="K72" s="38">
        <f t="shared" si="3"/>
        <v>1.07859351405767</v>
      </c>
      <c r="L72" s="37">
        <f t="shared" si="4"/>
        <v>12.8883296181779</v>
      </c>
      <c r="M72" s="41">
        <f t="shared" si="5"/>
        <v>30.4971854142927</v>
      </c>
      <c r="N72" s="42">
        <f t="shared" si="6"/>
        <v>30.4971854142927</v>
      </c>
      <c r="O72" s="42"/>
      <c r="P72" s="42"/>
      <c r="Q72" s="43">
        <v>0.104982027076964</v>
      </c>
      <c r="R72" s="38">
        <v>5.4614589982195</v>
      </c>
      <c r="S72" s="44"/>
      <c r="V72" s="31"/>
      <c r="W72" s="31"/>
    </row>
    <row r="73" spans="1:23">
      <c r="A73" s="32"/>
      <c r="B73" s="33">
        <v>63</v>
      </c>
      <c r="C73" s="50" t="s">
        <v>24</v>
      </c>
      <c r="D73" s="51">
        <v>35</v>
      </c>
      <c r="E73" s="36">
        <v>15</v>
      </c>
      <c r="F73" s="37"/>
      <c r="G73" s="37"/>
      <c r="H73" s="37">
        <f t="shared" si="0"/>
        <v>15</v>
      </c>
      <c r="I73" s="39">
        <f t="shared" si="1"/>
        <v>0.194884160854788</v>
      </c>
      <c r="J73" s="40">
        <f t="shared" si="2"/>
        <v>2.60885579611479</v>
      </c>
      <c r="K73" s="38">
        <f t="shared" si="3"/>
        <v>1.07859351405767</v>
      </c>
      <c r="L73" s="37">
        <f t="shared" si="4"/>
        <v>12.8883296181779</v>
      </c>
      <c r="M73" s="41">
        <f t="shared" si="5"/>
        <v>30.4971854142927</v>
      </c>
      <c r="N73" s="42">
        <f t="shared" si="6"/>
        <v>30.4971854142927</v>
      </c>
      <c r="O73" s="42"/>
      <c r="P73" s="42"/>
      <c r="Q73" s="43">
        <v>0.104982027076964</v>
      </c>
      <c r="R73" s="38">
        <v>5.4614589982195</v>
      </c>
      <c r="S73" s="44"/>
      <c r="V73" s="31"/>
      <c r="W73" s="31"/>
    </row>
    <row r="74" spans="1:23">
      <c r="A74" s="32"/>
      <c r="B74" s="33">
        <v>64</v>
      </c>
      <c r="C74" s="50" t="s">
        <v>24</v>
      </c>
      <c r="D74" s="51">
        <v>36</v>
      </c>
      <c r="E74" s="36">
        <v>15</v>
      </c>
      <c r="F74" s="37"/>
      <c r="G74" s="37"/>
      <c r="H74" s="37">
        <f t="shared" si="0"/>
        <v>15</v>
      </c>
      <c r="I74" s="39">
        <f t="shared" si="1"/>
        <v>0.194884160854788</v>
      </c>
      <c r="J74" s="40">
        <f t="shared" si="2"/>
        <v>2.60885579611479</v>
      </c>
      <c r="K74" s="38">
        <f t="shared" si="3"/>
        <v>1.07859351405767</v>
      </c>
      <c r="L74" s="37">
        <f t="shared" si="4"/>
        <v>12.8883296181779</v>
      </c>
      <c r="M74" s="41">
        <f t="shared" si="5"/>
        <v>30.4971854142927</v>
      </c>
      <c r="N74" s="42">
        <f t="shared" si="6"/>
        <v>30.4971854142927</v>
      </c>
      <c r="O74" s="42"/>
      <c r="P74" s="42"/>
      <c r="Q74" s="43">
        <v>0.104982027076964</v>
      </c>
      <c r="R74" s="38">
        <v>5.4614589982195</v>
      </c>
      <c r="S74" s="44"/>
      <c r="V74" s="31"/>
      <c r="W74" s="31"/>
    </row>
    <row r="75" spans="1:23">
      <c r="A75" s="32"/>
      <c r="B75" s="33">
        <v>65</v>
      </c>
      <c r="C75" s="50" t="s">
        <v>24</v>
      </c>
      <c r="D75" s="51">
        <v>37</v>
      </c>
      <c r="E75" s="36">
        <v>15</v>
      </c>
      <c r="F75" s="37"/>
      <c r="G75" s="37"/>
      <c r="H75" s="37">
        <f t="shared" si="0"/>
        <v>15</v>
      </c>
      <c r="I75" s="39">
        <f t="shared" si="1"/>
        <v>0.194884160854788</v>
      </c>
      <c r="J75" s="40">
        <f t="shared" si="2"/>
        <v>2.60885579611479</v>
      </c>
      <c r="K75" s="38">
        <f t="shared" si="3"/>
        <v>1.07859351405767</v>
      </c>
      <c r="L75" s="37">
        <f t="shared" si="4"/>
        <v>12.8883296181779</v>
      </c>
      <c r="M75" s="41">
        <f t="shared" si="5"/>
        <v>30.4971854142927</v>
      </c>
      <c r="N75" s="42">
        <f t="shared" si="6"/>
        <v>30.4971854142927</v>
      </c>
      <c r="O75" s="42"/>
      <c r="P75" s="42"/>
      <c r="Q75" s="43">
        <v>0.104982027076964</v>
      </c>
      <c r="R75" s="38">
        <v>5.4614589982195</v>
      </c>
      <c r="S75" s="44"/>
      <c r="V75" s="31"/>
      <c r="W75" s="31"/>
    </row>
    <row r="76" spans="1:23">
      <c r="A76" s="32"/>
      <c r="B76" s="33">
        <v>66</v>
      </c>
      <c r="C76" s="50" t="s">
        <v>24</v>
      </c>
      <c r="D76" s="51">
        <v>38</v>
      </c>
      <c r="E76" s="36">
        <v>15</v>
      </c>
      <c r="F76" s="37"/>
      <c r="G76" s="37"/>
      <c r="H76" s="37">
        <f t="shared" ref="H76:H138" si="7">E76+G76</f>
        <v>15</v>
      </c>
      <c r="I76" s="39">
        <f t="shared" ref="I76:I139" si="8">H76/7696.88*100</f>
        <v>0.194884160854788</v>
      </c>
      <c r="J76" s="40">
        <f t="shared" ref="J76:J139" si="9">1338.67*I76/100</f>
        <v>2.60885579611479</v>
      </c>
      <c r="K76" s="38">
        <f t="shared" ref="K76:K90" si="10">E76/1390.7*100</f>
        <v>1.07859351405767</v>
      </c>
      <c r="L76" s="37">
        <f t="shared" ref="L76:L90" si="11">1194.92*K76/100</f>
        <v>12.8883296181779</v>
      </c>
      <c r="M76" s="41">
        <f t="shared" ref="M76:M139" si="12">E76+J76+L76</f>
        <v>30.4971854142927</v>
      </c>
      <c r="N76" s="42">
        <f t="shared" ref="N76:N139" si="13">E76+G76+J76+L76</f>
        <v>30.4971854142927</v>
      </c>
      <c r="O76" s="42"/>
      <c r="P76" s="42"/>
      <c r="Q76" s="43">
        <v>0.104982027076964</v>
      </c>
      <c r="R76" s="38">
        <v>5.4614589982195</v>
      </c>
      <c r="S76" s="44"/>
      <c r="V76" s="31"/>
      <c r="W76" s="31"/>
    </row>
    <row r="77" spans="1:23">
      <c r="A77" s="32"/>
      <c r="B77" s="33">
        <v>67</v>
      </c>
      <c r="C77" s="50" t="s">
        <v>24</v>
      </c>
      <c r="D77" s="51">
        <v>39</v>
      </c>
      <c r="E77" s="36">
        <v>15</v>
      </c>
      <c r="F77" s="37"/>
      <c r="G77" s="37"/>
      <c r="H77" s="37">
        <f t="shared" si="7"/>
        <v>15</v>
      </c>
      <c r="I77" s="39">
        <f t="shared" si="8"/>
        <v>0.194884160854788</v>
      </c>
      <c r="J77" s="40">
        <f t="shared" si="9"/>
        <v>2.60885579611479</v>
      </c>
      <c r="K77" s="38">
        <f t="shared" si="10"/>
        <v>1.07859351405767</v>
      </c>
      <c r="L77" s="37">
        <f t="shared" si="11"/>
        <v>12.8883296181779</v>
      </c>
      <c r="M77" s="41">
        <f t="shared" si="12"/>
        <v>30.4971854142927</v>
      </c>
      <c r="N77" s="42">
        <f t="shared" si="13"/>
        <v>30.4971854142927</v>
      </c>
      <c r="O77" s="42"/>
      <c r="P77" s="42"/>
      <c r="Q77" s="43">
        <v>0.104982027076964</v>
      </c>
      <c r="R77" s="38">
        <v>5.4614589982195</v>
      </c>
      <c r="S77" s="44"/>
      <c r="V77" s="31"/>
      <c r="W77" s="31"/>
    </row>
    <row r="78" spans="1:23">
      <c r="A78" s="32"/>
      <c r="B78" s="33">
        <v>68</v>
      </c>
      <c r="C78" s="50" t="s">
        <v>24</v>
      </c>
      <c r="D78" s="51">
        <v>40</v>
      </c>
      <c r="E78" s="36">
        <v>15</v>
      </c>
      <c r="F78" s="37"/>
      <c r="G78" s="37"/>
      <c r="H78" s="37">
        <f t="shared" si="7"/>
        <v>15</v>
      </c>
      <c r="I78" s="39">
        <f t="shared" si="8"/>
        <v>0.194884160854788</v>
      </c>
      <c r="J78" s="40">
        <f t="shared" si="9"/>
        <v>2.60885579611479</v>
      </c>
      <c r="K78" s="38">
        <f t="shared" si="10"/>
        <v>1.07859351405767</v>
      </c>
      <c r="L78" s="37">
        <f t="shared" si="11"/>
        <v>12.8883296181779</v>
      </c>
      <c r="M78" s="41">
        <f t="shared" si="12"/>
        <v>30.4971854142927</v>
      </c>
      <c r="N78" s="42">
        <f t="shared" si="13"/>
        <v>30.4971854142927</v>
      </c>
      <c r="O78" s="42"/>
      <c r="P78" s="42"/>
      <c r="Q78" s="43">
        <v>0.104982027076964</v>
      </c>
      <c r="R78" s="38">
        <v>5.4614589982195</v>
      </c>
      <c r="S78" s="44"/>
      <c r="V78" s="31"/>
      <c r="W78" s="31"/>
    </row>
    <row r="79" spans="1:23">
      <c r="A79" s="32"/>
      <c r="B79" s="33">
        <v>69</v>
      </c>
      <c r="C79" s="50" t="s">
        <v>24</v>
      </c>
      <c r="D79" s="51">
        <v>41</v>
      </c>
      <c r="E79" s="53">
        <v>17</v>
      </c>
      <c r="F79" s="37"/>
      <c r="G79" s="37"/>
      <c r="H79" s="37">
        <f t="shared" si="7"/>
        <v>17</v>
      </c>
      <c r="I79" s="39">
        <f t="shared" si="8"/>
        <v>0.220868715635426</v>
      </c>
      <c r="J79" s="40">
        <f t="shared" si="9"/>
        <v>2.95670323559676</v>
      </c>
      <c r="K79" s="38">
        <f t="shared" si="10"/>
        <v>1.22240598259869</v>
      </c>
      <c r="L79" s="37">
        <f t="shared" si="11"/>
        <v>14.6067735672683</v>
      </c>
      <c r="M79" s="41">
        <f t="shared" si="12"/>
        <v>34.563476802865</v>
      </c>
      <c r="N79" s="42">
        <f t="shared" si="13"/>
        <v>34.563476802865</v>
      </c>
      <c r="O79" s="42"/>
      <c r="P79" s="42"/>
      <c r="Q79" s="43">
        <v>0.118979630687226</v>
      </c>
      <c r="R79" s="38">
        <v>6.18965353131544</v>
      </c>
      <c r="S79" s="44"/>
      <c r="V79" s="31"/>
      <c r="W79" s="31"/>
    </row>
    <row r="80" spans="1:23">
      <c r="A80" s="32"/>
      <c r="B80" s="33">
        <v>70</v>
      </c>
      <c r="C80" s="50" t="s">
        <v>24</v>
      </c>
      <c r="D80" s="51">
        <v>42</v>
      </c>
      <c r="E80" s="53">
        <v>17</v>
      </c>
      <c r="F80" s="37"/>
      <c r="G80" s="37"/>
      <c r="H80" s="37">
        <f t="shared" si="7"/>
        <v>17</v>
      </c>
      <c r="I80" s="39">
        <f t="shared" si="8"/>
        <v>0.220868715635426</v>
      </c>
      <c r="J80" s="40">
        <f t="shared" si="9"/>
        <v>2.95670323559676</v>
      </c>
      <c r="K80" s="38">
        <f t="shared" si="10"/>
        <v>1.22240598259869</v>
      </c>
      <c r="L80" s="37">
        <f t="shared" si="11"/>
        <v>14.6067735672683</v>
      </c>
      <c r="M80" s="41">
        <f t="shared" si="12"/>
        <v>34.563476802865</v>
      </c>
      <c r="N80" s="42">
        <f t="shared" si="13"/>
        <v>34.563476802865</v>
      </c>
      <c r="O80" s="42"/>
      <c r="P80" s="42"/>
      <c r="Q80" s="43">
        <v>0.118979630687226</v>
      </c>
      <c r="R80" s="38">
        <v>6.18965353131544</v>
      </c>
      <c r="S80" s="44"/>
      <c r="V80" s="31"/>
      <c r="W80" s="31"/>
    </row>
    <row r="81" spans="1:23">
      <c r="A81" s="32"/>
      <c r="B81" s="33">
        <v>71</v>
      </c>
      <c r="C81" s="50" t="s">
        <v>24</v>
      </c>
      <c r="D81" s="51">
        <v>43</v>
      </c>
      <c r="E81" s="53">
        <v>17</v>
      </c>
      <c r="F81" s="37"/>
      <c r="G81" s="37"/>
      <c r="H81" s="37">
        <f t="shared" si="7"/>
        <v>17</v>
      </c>
      <c r="I81" s="39">
        <f t="shared" si="8"/>
        <v>0.220868715635426</v>
      </c>
      <c r="J81" s="40">
        <f t="shared" si="9"/>
        <v>2.95670323559676</v>
      </c>
      <c r="K81" s="38">
        <f t="shared" si="10"/>
        <v>1.22240598259869</v>
      </c>
      <c r="L81" s="37">
        <f t="shared" si="11"/>
        <v>14.6067735672683</v>
      </c>
      <c r="M81" s="41">
        <f t="shared" si="12"/>
        <v>34.563476802865</v>
      </c>
      <c r="N81" s="42">
        <f t="shared" si="13"/>
        <v>34.563476802865</v>
      </c>
      <c r="O81" s="42"/>
      <c r="P81" s="42"/>
      <c r="Q81" s="43">
        <v>0.118979630687226</v>
      </c>
      <c r="R81" s="38">
        <v>6.18965353131544</v>
      </c>
      <c r="S81" s="44"/>
      <c r="V81" s="31"/>
      <c r="W81" s="31"/>
    </row>
    <row r="82" spans="1:23">
      <c r="A82" s="32"/>
      <c r="B82" s="33">
        <v>72</v>
      </c>
      <c r="C82" s="50" t="s">
        <v>24</v>
      </c>
      <c r="D82" s="51">
        <v>44</v>
      </c>
      <c r="E82" s="53">
        <v>17</v>
      </c>
      <c r="F82" s="37"/>
      <c r="G82" s="37"/>
      <c r="H82" s="37">
        <f t="shared" si="7"/>
        <v>17</v>
      </c>
      <c r="I82" s="39">
        <f t="shared" si="8"/>
        <v>0.220868715635426</v>
      </c>
      <c r="J82" s="40">
        <f t="shared" si="9"/>
        <v>2.95670323559676</v>
      </c>
      <c r="K82" s="38">
        <f t="shared" si="10"/>
        <v>1.22240598259869</v>
      </c>
      <c r="L82" s="37">
        <f t="shared" si="11"/>
        <v>14.6067735672683</v>
      </c>
      <c r="M82" s="41">
        <f t="shared" si="12"/>
        <v>34.563476802865</v>
      </c>
      <c r="N82" s="42">
        <f t="shared" si="13"/>
        <v>34.563476802865</v>
      </c>
      <c r="O82" s="42"/>
      <c r="P82" s="42"/>
      <c r="Q82" s="43">
        <v>0.118979630687226</v>
      </c>
      <c r="R82" s="38">
        <v>6.18965353131544</v>
      </c>
      <c r="S82" s="44"/>
      <c r="V82" s="31"/>
      <c r="W82" s="31"/>
    </row>
    <row r="83" spans="1:23">
      <c r="A83" s="32"/>
      <c r="B83" s="33">
        <v>73</v>
      </c>
      <c r="C83" s="50" t="s">
        <v>24</v>
      </c>
      <c r="D83" s="51">
        <v>45</v>
      </c>
      <c r="E83" s="53">
        <v>17</v>
      </c>
      <c r="F83" s="37"/>
      <c r="G83" s="37"/>
      <c r="H83" s="37">
        <f t="shared" si="7"/>
        <v>17</v>
      </c>
      <c r="I83" s="39">
        <f t="shared" si="8"/>
        <v>0.220868715635426</v>
      </c>
      <c r="J83" s="40">
        <f t="shared" si="9"/>
        <v>2.95670323559676</v>
      </c>
      <c r="K83" s="38">
        <f t="shared" si="10"/>
        <v>1.22240598259869</v>
      </c>
      <c r="L83" s="37">
        <f t="shared" si="11"/>
        <v>14.6067735672683</v>
      </c>
      <c r="M83" s="41">
        <f t="shared" si="12"/>
        <v>34.563476802865</v>
      </c>
      <c r="N83" s="42">
        <f t="shared" si="13"/>
        <v>34.563476802865</v>
      </c>
      <c r="O83" s="42"/>
      <c r="P83" s="42"/>
      <c r="Q83" s="43">
        <v>0.118979630687226</v>
      </c>
      <c r="R83" s="38">
        <v>6.18965353131544</v>
      </c>
      <c r="S83" s="44"/>
      <c r="V83" s="31"/>
      <c r="W83" s="31"/>
    </row>
    <row r="84" spans="1:23">
      <c r="A84" s="32"/>
      <c r="B84" s="33">
        <v>74</v>
      </c>
      <c r="C84" s="50" t="s">
        <v>24</v>
      </c>
      <c r="D84" s="51">
        <v>46</v>
      </c>
      <c r="E84" s="53">
        <v>17</v>
      </c>
      <c r="F84" s="37"/>
      <c r="G84" s="37"/>
      <c r="H84" s="37">
        <f t="shared" si="7"/>
        <v>17</v>
      </c>
      <c r="I84" s="39">
        <f t="shared" si="8"/>
        <v>0.220868715635426</v>
      </c>
      <c r="J84" s="40">
        <f t="shared" si="9"/>
        <v>2.95670323559676</v>
      </c>
      <c r="K84" s="38">
        <f t="shared" si="10"/>
        <v>1.22240598259869</v>
      </c>
      <c r="L84" s="37">
        <f t="shared" si="11"/>
        <v>14.6067735672683</v>
      </c>
      <c r="M84" s="41">
        <f t="shared" si="12"/>
        <v>34.563476802865</v>
      </c>
      <c r="N84" s="42">
        <f t="shared" si="13"/>
        <v>34.563476802865</v>
      </c>
      <c r="O84" s="42"/>
      <c r="P84" s="42"/>
      <c r="Q84" s="43">
        <v>0.118979630687226</v>
      </c>
      <c r="R84" s="38">
        <v>6.18965353131544</v>
      </c>
      <c r="S84" s="44"/>
      <c r="V84" s="31"/>
      <c r="W84" s="31"/>
    </row>
    <row r="85" spans="1:23">
      <c r="A85" s="32"/>
      <c r="B85" s="33">
        <v>75</v>
      </c>
      <c r="C85" s="50" t="s">
        <v>24</v>
      </c>
      <c r="D85" s="51">
        <v>47</v>
      </c>
      <c r="E85" s="53">
        <v>17</v>
      </c>
      <c r="F85" s="37"/>
      <c r="G85" s="37"/>
      <c r="H85" s="37">
        <f t="shared" si="7"/>
        <v>17</v>
      </c>
      <c r="I85" s="39">
        <f t="shared" si="8"/>
        <v>0.220868715635426</v>
      </c>
      <c r="J85" s="40">
        <f t="shared" si="9"/>
        <v>2.95670323559676</v>
      </c>
      <c r="K85" s="38">
        <f t="shared" si="10"/>
        <v>1.22240598259869</v>
      </c>
      <c r="L85" s="37">
        <f t="shared" si="11"/>
        <v>14.6067735672683</v>
      </c>
      <c r="M85" s="41">
        <f t="shared" si="12"/>
        <v>34.563476802865</v>
      </c>
      <c r="N85" s="42">
        <f t="shared" si="13"/>
        <v>34.563476802865</v>
      </c>
      <c r="O85" s="42"/>
      <c r="P85" s="42"/>
      <c r="Q85" s="43">
        <v>0.118979630687226</v>
      </c>
      <c r="R85" s="38">
        <v>6.18965353131544</v>
      </c>
      <c r="S85" s="44"/>
      <c r="V85" s="31"/>
      <c r="W85" s="31"/>
    </row>
    <row r="86" spans="1:23">
      <c r="A86" s="32"/>
      <c r="B86" s="33">
        <v>76</v>
      </c>
      <c r="C86" s="50" t="s">
        <v>24</v>
      </c>
      <c r="D86" s="51">
        <v>48</v>
      </c>
      <c r="E86" s="53">
        <v>17</v>
      </c>
      <c r="F86" s="37"/>
      <c r="G86" s="37"/>
      <c r="H86" s="37">
        <f t="shared" si="7"/>
        <v>17</v>
      </c>
      <c r="I86" s="39">
        <f t="shared" si="8"/>
        <v>0.220868715635426</v>
      </c>
      <c r="J86" s="40">
        <f t="shared" si="9"/>
        <v>2.95670323559676</v>
      </c>
      <c r="K86" s="38">
        <f t="shared" si="10"/>
        <v>1.22240598259869</v>
      </c>
      <c r="L86" s="37">
        <f t="shared" si="11"/>
        <v>14.6067735672683</v>
      </c>
      <c r="M86" s="41">
        <f t="shared" si="12"/>
        <v>34.563476802865</v>
      </c>
      <c r="N86" s="42">
        <f t="shared" si="13"/>
        <v>34.563476802865</v>
      </c>
      <c r="O86" s="42"/>
      <c r="P86" s="42"/>
      <c r="Q86" s="43">
        <v>0.118979630687226</v>
      </c>
      <c r="R86" s="38">
        <v>6.18965353131544</v>
      </c>
      <c r="S86" s="44"/>
      <c r="V86" s="31"/>
      <c r="W86" s="31"/>
    </row>
    <row r="87" spans="1:23">
      <c r="A87" s="32"/>
      <c r="B87" s="33">
        <v>77</v>
      </c>
      <c r="C87" s="50" t="s">
        <v>24</v>
      </c>
      <c r="D87" s="51">
        <v>49</v>
      </c>
      <c r="E87" s="53">
        <v>17</v>
      </c>
      <c r="F87" s="37"/>
      <c r="G87" s="37"/>
      <c r="H87" s="37">
        <f t="shared" si="7"/>
        <v>17</v>
      </c>
      <c r="I87" s="39">
        <f t="shared" si="8"/>
        <v>0.220868715635426</v>
      </c>
      <c r="J87" s="40">
        <f t="shared" si="9"/>
        <v>2.95670323559676</v>
      </c>
      <c r="K87" s="38">
        <f t="shared" si="10"/>
        <v>1.22240598259869</v>
      </c>
      <c r="L87" s="37">
        <f t="shared" si="11"/>
        <v>14.6067735672683</v>
      </c>
      <c r="M87" s="41">
        <f t="shared" si="12"/>
        <v>34.563476802865</v>
      </c>
      <c r="N87" s="42">
        <f t="shared" si="13"/>
        <v>34.563476802865</v>
      </c>
      <c r="O87" s="42"/>
      <c r="P87" s="42"/>
      <c r="Q87" s="43">
        <v>0.118979630687226</v>
      </c>
      <c r="R87" s="38">
        <v>6.18965353131544</v>
      </c>
      <c r="S87" s="44"/>
      <c r="V87" s="31"/>
      <c r="W87" s="31"/>
    </row>
    <row r="88" spans="1:23">
      <c r="A88" s="32"/>
      <c r="B88" s="33">
        <v>78</v>
      </c>
      <c r="C88" s="50" t="s">
        <v>24</v>
      </c>
      <c r="D88" s="51">
        <v>50</v>
      </c>
      <c r="E88" s="53">
        <v>17</v>
      </c>
      <c r="F88" s="37"/>
      <c r="G88" s="37"/>
      <c r="H88" s="37">
        <f t="shared" si="7"/>
        <v>17</v>
      </c>
      <c r="I88" s="39">
        <f t="shared" si="8"/>
        <v>0.220868715635426</v>
      </c>
      <c r="J88" s="40">
        <f t="shared" si="9"/>
        <v>2.95670323559676</v>
      </c>
      <c r="K88" s="38">
        <f t="shared" si="10"/>
        <v>1.22240598259869</v>
      </c>
      <c r="L88" s="37">
        <f t="shared" si="11"/>
        <v>14.6067735672683</v>
      </c>
      <c r="M88" s="41">
        <f t="shared" si="12"/>
        <v>34.563476802865</v>
      </c>
      <c r="N88" s="42">
        <f t="shared" si="13"/>
        <v>34.563476802865</v>
      </c>
      <c r="O88" s="42"/>
      <c r="P88" s="42"/>
      <c r="Q88" s="43">
        <v>0.118979630687226</v>
      </c>
      <c r="R88" s="38">
        <v>6.18965353131544</v>
      </c>
      <c r="S88" s="44"/>
      <c r="V88" s="31"/>
      <c r="W88" s="31"/>
    </row>
    <row r="89" spans="1:23">
      <c r="A89" s="32"/>
      <c r="B89" s="33">
        <v>79</v>
      </c>
      <c r="C89" s="50" t="s">
        <v>24</v>
      </c>
      <c r="D89" s="46">
        <v>51</v>
      </c>
      <c r="E89" s="53">
        <v>17</v>
      </c>
      <c r="F89" s="37"/>
      <c r="G89" s="37"/>
      <c r="H89" s="37">
        <f t="shared" si="7"/>
        <v>17</v>
      </c>
      <c r="I89" s="39">
        <f t="shared" si="8"/>
        <v>0.220868715635426</v>
      </c>
      <c r="J89" s="40">
        <f t="shared" si="9"/>
        <v>2.95670323559676</v>
      </c>
      <c r="K89" s="38">
        <f t="shared" si="10"/>
        <v>1.22240598259869</v>
      </c>
      <c r="L89" s="37">
        <f t="shared" si="11"/>
        <v>14.6067735672683</v>
      </c>
      <c r="M89" s="41">
        <f t="shared" si="12"/>
        <v>34.563476802865</v>
      </c>
      <c r="N89" s="42">
        <f t="shared" si="13"/>
        <v>34.563476802865</v>
      </c>
      <c r="O89" s="42"/>
      <c r="P89" s="42"/>
      <c r="Q89" s="43">
        <v>0.118979630687226</v>
      </c>
      <c r="R89" s="38">
        <v>6.18965353131544</v>
      </c>
      <c r="S89" s="44"/>
      <c r="V89" s="31"/>
      <c r="W89" s="31"/>
    </row>
    <row r="90" ht="15.75" spans="1:23">
      <c r="A90" s="13"/>
      <c r="B90" s="15">
        <v>80</v>
      </c>
      <c r="C90" s="54" t="s">
        <v>24</v>
      </c>
      <c r="D90" s="55">
        <v>52</v>
      </c>
      <c r="E90" s="53">
        <v>17</v>
      </c>
      <c r="F90" s="56"/>
      <c r="G90" s="56"/>
      <c r="H90" s="37">
        <f t="shared" si="7"/>
        <v>17</v>
      </c>
      <c r="I90" s="39">
        <f t="shared" si="8"/>
        <v>0.220868715635426</v>
      </c>
      <c r="J90" s="40">
        <f t="shared" si="9"/>
        <v>2.95670323559676</v>
      </c>
      <c r="K90" s="38">
        <f t="shared" si="10"/>
        <v>1.22240598259869</v>
      </c>
      <c r="L90" s="37">
        <f t="shared" si="11"/>
        <v>14.6067735672683</v>
      </c>
      <c r="M90" s="41">
        <f t="shared" si="12"/>
        <v>34.563476802865</v>
      </c>
      <c r="N90" s="42">
        <f t="shared" si="13"/>
        <v>34.563476802865</v>
      </c>
      <c r="O90" s="57"/>
      <c r="P90" s="57"/>
      <c r="Q90" s="43">
        <v>0.118979630687226</v>
      </c>
      <c r="R90" s="38">
        <v>6.18965353131544</v>
      </c>
      <c r="S90" s="44"/>
      <c r="V90" s="31"/>
      <c r="W90" s="31"/>
    </row>
    <row r="91" ht="15.75" spans="1:23">
      <c r="A91" s="58"/>
      <c r="B91" s="59"/>
      <c r="C91" s="60"/>
      <c r="D91" s="61"/>
      <c r="E91" s="62">
        <f>SUM(E11:E90)</f>
        <v>1390.7</v>
      </c>
      <c r="F91" s="37"/>
      <c r="G91" s="48"/>
      <c r="H91" s="37"/>
      <c r="I91" s="39"/>
      <c r="J91" s="40"/>
      <c r="K91" s="63">
        <f>SUM(K11:K90)</f>
        <v>100</v>
      </c>
      <c r="L91" s="64">
        <f>SUM(L11:L90)</f>
        <v>1194.92</v>
      </c>
      <c r="M91" s="41"/>
      <c r="N91" s="42"/>
      <c r="O91" s="37"/>
      <c r="P91" s="41"/>
      <c r="Q91" s="39"/>
      <c r="R91" s="37"/>
      <c r="S91" s="44"/>
      <c r="V91" s="31"/>
      <c r="W91" s="31"/>
    </row>
    <row r="92" ht="15.75" spans="1:23">
      <c r="A92" s="21"/>
      <c r="B92" s="65" t="s">
        <v>25</v>
      </c>
      <c r="C92" s="66"/>
      <c r="D92" s="67"/>
      <c r="E92" s="66"/>
      <c r="F92" s="68"/>
      <c r="G92" s="68"/>
      <c r="H92" s="37"/>
      <c r="I92" s="39"/>
      <c r="J92" s="40"/>
      <c r="K92" s="68"/>
      <c r="L92" s="68"/>
      <c r="M92" s="41"/>
      <c r="N92" s="42"/>
      <c r="O92" s="68"/>
      <c r="P92" s="69"/>
      <c r="Q92" s="39"/>
      <c r="R92" s="37"/>
      <c r="S92" s="44"/>
      <c r="V92" s="31"/>
      <c r="W92" s="31"/>
    </row>
    <row r="93" spans="1:23">
      <c r="A93" s="11" t="s">
        <v>26</v>
      </c>
      <c r="B93" s="7">
        <v>81</v>
      </c>
      <c r="C93" s="70" t="s">
        <v>27</v>
      </c>
      <c r="D93" s="71">
        <v>1</v>
      </c>
      <c r="E93" s="72">
        <v>47.41</v>
      </c>
      <c r="F93" s="73"/>
      <c r="G93" s="73"/>
      <c r="H93" s="37">
        <f t="shared" si="7"/>
        <v>47.41</v>
      </c>
      <c r="I93" s="39">
        <f t="shared" si="8"/>
        <v>0.615963871075033</v>
      </c>
      <c r="J93" s="40">
        <f t="shared" si="9"/>
        <v>8.24572355292014</v>
      </c>
      <c r="K93" s="74"/>
      <c r="L93" s="73"/>
      <c r="M93" s="41">
        <f t="shared" si="12"/>
        <v>55.6557235529201</v>
      </c>
      <c r="N93" s="75">
        <f t="shared" si="13"/>
        <v>55.6557235529201</v>
      </c>
      <c r="O93" s="76">
        <v>7.43</v>
      </c>
      <c r="P93" s="42"/>
      <c r="Q93" s="43">
        <v>0.331813193581259</v>
      </c>
      <c r="R93" s="38">
        <v>17.2618514070391</v>
      </c>
      <c r="S93" s="44"/>
      <c r="V93" s="31"/>
      <c r="W93" s="31"/>
    </row>
    <row r="94" spans="1:23">
      <c r="A94" s="77"/>
      <c r="B94" s="78">
        <v>82</v>
      </c>
      <c r="C94" s="79" t="s">
        <v>27</v>
      </c>
      <c r="D94" s="80">
        <v>2</v>
      </c>
      <c r="E94" s="40">
        <v>29.98</v>
      </c>
      <c r="F94" s="37"/>
      <c r="G94" s="37"/>
      <c r="H94" s="37">
        <f t="shared" si="7"/>
        <v>29.98</v>
      </c>
      <c r="I94" s="39">
        <f t="shared" si="8"/>
        <v>0.389508476161769</v>
      </c>
      <c r="J94" s="40">
        <f t="shared" si="9"/>
        <v>5.21423311783476</v>
      </c>
      <c r="K94" s="38"/>
      <c r="L94" s="37"/>
      <c r="M94" s="41">
        <f t="shared" si="12"/>
        <v>35.1942331178348</v>
      </c>
      <c r="N94" s="75">
        <f t="shared" si="13"/>
        <v>35.1942331178348</v>
      </c>
      <c r="O94" s="76">
        <v>10.03</v>
      </c>
      <c r="P94" s="42"/>
      <c r="Q94" s="43">
        <v>0.209824078117826</v>
      </c>
      <c r="R94" s="38">
        <v>10.915636051108</v>
      </c>
      <c r="S94" s="44"/>
      <c r="V94" s="31"/>
      <c r="W94" s="31"/>
    </row>
    <row r="95" spans="1:23">
      <c r="A95" s="77"/>
      <c r="B95" s="78">
        <v>83</v>
      </c>
      <c r="C95" s="79" t="s">
        <v>27</v>
      </c>
      <c r="D95" s="80">
        <v>3</v>
      </c>
      <c r="E95" s="81">
        <v>29.93</v>
      </c>
      <c r="F95" s="37"/>
      <c r="G95" s="37"/>
      <c r="H95" s="37">
        <f t="shared" si="7"/>
        <v>29.93</v>
      </c>
      <c r="I95" s="39">
        <f t="shared" si="8"/>
        <v>0.388858862292253</v>
      </c>
      <c r="J95" s="40">
        <f t="shared" si="9"/>
        <v>5.20553693184771</v>
      </c>
      <c r="K95" s="38"/>
      <c r="L95" s="37"/>
      <c r="M95" s="41">
        <f t="shared" si="12"/>
        <v>35.1355369318477</v>
      </c>
      <c r="N95" s="75">
        <f t="shared" si="13"/>
        <v>35.1355369318477</v>
      </c>
      <c r="O95" s="76">
        <v>10.02</v>
      </c>
      <c r="P95" s="42"/>
      <c r="Q95" s="43">
        <v>0.20947413802757</v>
      </c>
      <c r="R95" s="38">
        <v>10.8974311877807</v>
      </c>
      <c r="S95" s="44"/>
      <c r="V95" s="31"/>
      <c r="W95" s="31"/>
    </row>
    <row r="96" spans="1:23">
      <c r="A96" s="77"/>
      <c r="B96" s="78">
        <v>84</v>
      </c>
      <c r="C96" s="79" t="s">
        <v>27</v>
      </c>
      <c r="D96" s="80">
        <v>4</v>
      </c>
      <c r="E96" s="81">
        <v>31.38</v>
      </c>
      <c r="F96" s="37"/>
      <c r="G96" s="37"/>
      <c r="H96" s="37">
        <f t="shared" si="7"/>
        <v>31.38</v>
      </c>
      <c r="I96" s="39">
        <f t="shared" si="8"/>
        <v>0.407697664508216</v>
      </c>
      <c r="J96" s="40">
        <f t="shared" si="9"/>
        <v>5.45772632547214</v>
      </c>
      <c r="K96" s="38"/>
      <c r="L96" s="37"/>
      <c r="M96" s="41">
        <f t="shared" si="12"/>
        <v>36.8377263254721</v>
      </c>
      <c r="N96" s="75">
        <f t="shared" si="13"/>
        <v>36.8377263254721</v>
      </c>
      <c r="O96" s="76">
        <v>10.39</v>
      </c>
      <c r="P96" s="42"/>
      <c r="Q96" s="43">
        <v>0.21962240064501</v>
      </c>
      <c r="R96" s="38">
        <v>11.4253722242752</v>
      </c>
      <c r="S96" s="44"/>
      <c r="V96" s="31"/>
      <c r="W96" s="31"/>
    </row>
    <row r="97" spans="1:23">
      <c r="A97" s="77"/>
      <c r="B97" s="78">
        <v>85</v>
      </c>
      <c r="C97" s="79" t="s">
        <v>27</v>
      </c>
      <c r="D97" s="80">
        <v>5</v>
      </c>
      <c r="E97" s="81">
        <v>31.38</v>
      </c>
      <c r="F97" s="37"/>
      <c r="G97" s="37"/>
      <c r="H97" s="37">
        <f t="shared" si="7"/>
        <v>31.38</v>
      </c>
      <c r="I97" s="39">
        <f t="shared" si="8"/>
        <v>0.407697664508216</v>
      </c>
      <c r="J97" s="40">
        <f t="shared" si="9"/>
        <v>5.45772632547214</v>
      </c>
      <c r="K97" s="38"/>
      <c r="L97" s="37"/>
      <c r="M97" s="41">
        <f t="shared" si="12"/>
        <v>36.8377263254721</v>
      </c>
      <c r="N97" s="75">
        <f t="shared" si="13"/>
        <v>36.8377263254721</v>
      </c>
      <c r="O97" s="76">
        <v>5.18</v>
      </c>
      <c r="P97" s="42"/>
      <c r="Q97" s="43">
        <v>0.21962240064501</v>
      </c>
      <c r="R97" s="38">
        <v>11.4253722242752</v>
      </c>
      <c r="S97" s="44"/>
      <c r="V97" s="31"/>
      <c r="W97" s="31"/>
    </row>
    <row r="98" spans="1:23">
      <c r="A98" s="77"/>
      <c r="B98" s="78">
        <v>86</v>
      </c>
      <c r="C98" s="79" t="s">
        <v>27</v>
      </c>
      <c r="D98" s="80">
        <v>6</v>
      </c>
      <c r="E98" s="81">
        <v>29.93</v>
      </c>
      <c r="F98" s="47">
        <v>82</v>
      </c>
      <c r="G98" s="82">
        <v>1.98</v>
      </c>
      <c r="H98" s="37">
        <f t="shared" si="7"/>
        <v>31.91</v>
      </c>
      <c r="I98" s="39">
        <f t="shared" si="8"/>
        <v>0.414583571525085</v>
      </c>
      <c r="J98" s="40">
        <f t="shared" si="9"/>
        <v>5.54990589693486</v>
      </c>
      <c r="K98" s="38"/>
      <c r="L98" s="37"/>
      <c r="M98" s="41">
        <f t="shared" si="12"/>
        <v>35.4799058969349</v>
      </c>
      <c r="N98" s="75">
        <f t="shared" si="13"/>
        <v>37.4599058969349</v>
      </c>
      <c r="O98" s="76">
        <v>5</v>
      </c>
      <c r="P98" s="42"/>
      <c r="Q98" s="43">
        <v>0.223331765601729</v>
      </c>
      <c r="R98" s="38">
        <v>11.6183437755456</v>
      </c>
      <c r="S98" s="44"/>
      <c r="V98" s="31"/>
      <c r="W98" s="31"/>
    </row>
    <row r="99" spans="1:23">
      <c r="A99" s="77"/>
      <c r="B99" s="78">
        <v>87</v>
      </c>
      <c r="C99" s="79" t="s">
        <v>27</v>
      </c>
      <c r="D99" s="35">
        <v>7</v>
      </c>
      <c r="E99" s="81">
        <v>47.44</v>
      </c>
      <c r="F99" s="47">
        <v>80</v>
      </c>
      <c r="G99" s="37">
        <v>2.2</v>
      </c>
      <c r="H99" s="37">
        <f t="shared" si="7"/>
        <v>49.64</v>
      </c>
      <c r="I99" s="39">
        <f t="shared" si="8"/>
        <v>0.644936649655445</v>
      </c>
      <c r="J99" s="40">
        <f t="shared" si="9"/>
        <v>8.63357344794254</v>
      </c>
      <c r="K99" s="38"/>
      <c r="L99" s="37"/>
      <c r="M99" s="41">
        <f t="shared" si="12"/>
        <v>56.0735734479425</v>
      </c>
      <c r="N99" s="75">
        <f t="shared" si="13"/>
        <v>58.2735734479425</v>
      </c>
      <c r="O99" s="76">
        <v>4.12</v>
      </c>
      <c r="P99" s="42"/>
      <c r="Q99" s="43">
        <v>0.347420521606701</v>
      </c>
      <c r="R99" s="38">
        <v>18.0737883114411</v>
      </c>
      <c r="S99" s="44"/>
      <c r="V99" s="31"/>
      <c r="W99" s="31"/>
    </row>
    <row r="100" spans="1:23">
      <c r="A100" s="77"/>
      <c r="B100" s="83">
        <v>88</v>
      </c>
      <c r="C100" s="79" t="s">
        <v>27</v>
      </c>
      <c r="D100" s="80">
        <v>8</v>
      </c>
      <c r="E100" s="40">
        <v>46.8</v>
      </c>
      <c r="F100" s="47">
        <v>67</v>
      </c>
      <c r="G100" s="82">
        <v>2.32</v>
      </c>
      <c r="H100" s="37">
        <f t="shared" si="7"/>
        <v>49.12</v>
      </c>
      <c r="I100" s="39">
        <f t="shared" si="8"/>
        <v>0.638180665412479</v>
      </c>
      <c r="J100" s="40">
        <f t="shared" si="9"/>
        <v>8.54313311367723</v>
      </c>
      <c r="K100" s="38"/>
      <c r="L100" s="37"/>
      <c r="M100" s="41">
        <f t="shared" si="12"/>
        <v>55.3431331136772</v>
      </c>
      <c r="N100" s="75">
        <f t="shared" si="13"/>
        <v>57.6631331136772</v>
      </c>
      <c r="O100" s="76">
        <v>4.05</v>
      </c>
      <c r="P100" s="41"/>
      <c r="Q100" s="43">
        <v>0.343781144668033</v>
      </c>
      <c r="R100" s="38">
        <v>17.8844577328361</v>
      </c>
      <c r="S100" s="44"/>
      <c r="V100" s="31"/>
      <c r="W100" s="31"/>
    </row>
    <row r="101" spans="1:23">
      <c r="A101" s="77"/>
      <c r="B101" s="78">
        <v>89</v>
      </c>
      <c r="C101" s="79" t="s">
        <v>27</v>
      </c>
      <c r="D101" s="35">
        <v>9</v>
      </c>
      <c r="E101" s="84">
        <v>47.1</v>
      </c>
      <c r="F101" s="47">
        <v>105</v>
      </c>
      <c r="G101" s="82">
        <v>2.15</v>
      </c>
      <c r="H101" s="37">
        <f t="shared" si="7"/>
        <v>49.25</v>
      </c>
      <c r="I101" s="39">
        <f t="shared" si="8"/>
        <v>0.63986966147322</v>
      </c>
      <c r="J101" s="40">
        <f t="shared" si="9"/>
        <v>8.56574319724356</v>
      </c>
      <c r="K101" s="38"/>
      <c r="L101" s="37"/>
      <c r="M101" s="41">
        <f t="shared" si="12"/>
        <v>55.6657431972436</v>
      </c>
      <c r="N101" s="75">
        <f t="shared" si="13"/>
        <v>57.8157431972436</v>
      </c>
      <c r="O101" s="76">
        <v>4.09</v>
      </c>
      <c r="P101" s="42"/>
      <c r="Q101" s="43">
        <v>0.3446909889027</v>
      </c>
      <c r="R101" s="38">
        <v>17.9317903774874</v>
      </c>
      <c r="S101" s="44"/>
      <c r="V101" s="31"/>
      <c r="W101" s="31"/>
    </row>
    <row r="102" spans="1:23">
      <c r="A102" s="77"/>
      <c r="B102" s="78">
        <v>90</v>
      </c>
      <c r="C102" s="79" t="s">
        <v>27</v>
      </c>
      <c r="D102" s="80">
        <v>10</v>
      </c>
      <c r="E102" s="85">
        <v>31.43</v>
      </c>
      <c r="F102" s="47"/>
      <c r="G102" s="37"/>
      <c r="H102" s="37">
        <f t="shared" si="7"/>
        <v>31.43</v>
      </c>
      <c r="I102" s="39">
        <f t="shared" si="8"/>
        <v>0.408347278377732</v>
      </c>
      <c r="J102" s="40">
        <f t="shared" si="9"/>
        <v>5.46642251145919</v>
      </c>
      <c r="K102" s="38"/>
      <c r="L102" s="37"/>
      <c r="M102" s="41">
        <f t="shared" si="12"/>
        <v>36.8964225114592</v>
      </c>
      <c r="N102" s="75">
        <f t="shared" si="13"/>
        <v>36.8964225114592</v>
      </c>
      <c r="O102" s="76">
        <v>5.19</v>
      </c>
      <c r="P102" s="42"/>
      <c r="Q102" s="43">
        <v>0.219972340735266</v>
      </c>
      <c r="R102" s="38">
        <v>11.4435770876026</v>
      </c>
      <c r="S102" s="44"/>
      <c r="V102" s="31"/>
      <c r="W102" s="31"/>
    </row>
    <row r="103" spans="1:23">
      <c r="A103" s="77"/>
      <c r="B103" s="78">
        <v>91</v>
      </c>
      <c r="C103" s="86" t="s">
        <v>28</v>
      </c>
      <c r="D103" s="87">
        <v>11</v>
      </c>
      <c r="E103" s="85">
        <v>31.44</v>
      </c>
      <c r="F103" s="47"/>
      <c r="G103" s="37"/>
      <c r="H103" s="37">
        <f t="shared" si="7"/>
        <v>31.44</v>
      </c>
      <c r="I103" s="39">
        <f t="shared" si="8"/>
        <v>0.408477201151635</v>
      </c>
      <c r="J103" s="40">
        <f t="shared" si="9"/>
        <v>5.4681617486566</v>
      </c>
      <c r="K103" s="38"/>
      <c r="L103" s="37"/>
      <c r="M103" s="41">
        <f t="shared" si="12"/>
        <v>36.9081617486566</v>
      </c>
      <c r="N103" s="75">
        <f t="shared" si="13"/>
        <v>36.9081617486566</v>
      </c>
      <c r="O103" s="42">
        <v>10.39</v>
      </c>
      <c r="P103" s="42"/>
      <c r="Q103" s="43">
        <v>0.220042328753317</v>
      </c>
      <c r="R103" s="38">
        <v>11.4472180602681</v>
      </c>
      <c r="S103" s="44"/>
      <c r="V103" s="31"/>
      <c r="W103" s="31"/>
    </row>
    <row r="104" spans="1:23">
      <c r="A104" s="77"/>
      <c r="B104" s="78">
        <v>92</v>
      </c>
      <c r="C104" s="86" t="s">
        <v>28</v>
      </c>
      <c r="D104" s="80">
        <v>12</v>
      </c>
      <c r="E104" s="84">
        <v>30.01</v>
      </c>
      <c r="F104" s="47"/>
      <c r="G104" s="37"/>
      <c r="H104" s="37">
        <f t="shared" si="7"/>
        <v>30.01</v>
      </c>
      <c r="I104" s="39">
        <f t="shared" si="8"/>
        <v>0.389898244483479</v>
      </c>
      <c r="J104" s="40">
        <f t="shared" si="9"/>
        <v>5.21945082942699</v>
      </c>
      <c r="K104" s="38"/>
      <c r="L104" s="37"/>
      <c r="M104" s="41">
        <f t="shared" si="12"/>
        <v>35.229450829427</v>
      </c>
      <c r="N104" s="75">
        <f t="shared" si="13"/>
        <v>35.229450829427</v>
      </c>
      <c r="O104" s="42">
        <v>10.03</v>
      </c>
      <c r="P104" s="42"/>
      <c r="Q104" s="43">
        <v>0.21003404217198</v>
      </c>
      <c r="R104" s="38">
        <v>10.9265589691045</v>
      </c>
      <c r="S104" s="44"/>
      <c r="V104" s="31"/>
      <c r="W104" s="31"/>
    </row>
    <row r="105" spans="1:23">
      <c r="A105" s="77"/>
      <c r="B105" s="78">
        <v>93</v>
      </c>
      <c r="C105" s="86" t="s">
        <v>28</v>
      </c>
      <c r="D105" s="80">
        <v>13</v>
      </c>
      <c r="E105" s="85">
        <v>29.95</v>
      </c>
      <c r="F105" s="47"/>
      <c r="G105" s="37"/>
      <c r="H105" s="37">
        <f t="shared" si="7"/>
        <v>29.95</v>
      </c>
      <c r="I105" s="39">
        <f t="shared" si="8"/>
        <v>0.38911870784006</v>
      </c>
      <c r="J105" s="40">
        <f t="shared" si="9"/>
        <v>5.20901540624253</v>
      </c>
      <c r="K105" s="38"/>
      <c r="L105" s="37"/>
      <c r="M105" s="41">
        <f t="shared" si="12"/>
        <v>35.1590154062425</v>
      </c>
      <c r="N105" s="75">
        <f t="shared" si="13"/>
        <v>35.1590154062425</v>
      </c>
      <c r="O105" s="42">
        <v>10.05</v>
      </c>
      <c r="P105" s="42"/>
      <c r="Q105" s="43">
        <v>0.209614114063672</v>
      </c>
      <c r="R105" s="38">
        <v>10.9047131331116</v>
      </c>
      <c r="S105" s="44"/>
      <c r="V105" s="31"/>
      <c r="W105" s="31"/>
    </row>
    <row r="106" ht="15.75" spans="1:23">
      <c r="A106" s="20"/>
      <c r="B106" s="88">
        <v>94</v>
      </c>
      <c r="C106" s="54" t="s">
        <v>28</v>
      </c>
      <c r="D106" s="89">
        <v>14</v>
      </c>
      <c r="E106" s="90">
        <v>46.79</v>
      </c>
      <c r="F106" s="91"/>
      <c r="G106" s="92"/>
      <c r="H106" s="37">
        <f t="shared" si="7"/>
        <v>46.79</v>
      </c>
      <c r="I106" s="39">
        <f t="shared" si="8"/>
        <v>0.607908659093035</v>
      </c>
      <c r="J106" s="40">
        <f t="shared" si="9"/>
        <v>8.13789084668073</v>
      </c>
      <c r="K106" s="93"/>
      <c r="L106" s="92"/>
      <c r="M106" s="41">
        <f t="shared" si="12"/>
        <v>54.9278908466807</v>
      </c>
      <c r="N106" s="75">
        <f t="shared" si="13"/>
        <v>54.9278908466807</v>
      </c>
      <c r="O106" s="42">
        <v>8.14</v>
      </c>
      <c r="P106" s="94"/>
      <c r="Q106" s="43">
        <v>0.327473936462078</v>
      </c>
      <c r="R106" s="38">
        <v>17.0361111017794</v>
      </c>
      <c r="S106" s="44"/>
      <c r="V106" s="31"/>
      <c r="W106" s="31"/>
    </row>
    <row r="107" spans="1:23">
      <c r="A107" s="11" t="s">
        <v>29</v>
      </c>
      <c r="B107" s="7">
        <v>95</v>
      </c>
      <c r="C107" s="95" t="s">
        <v>27</v>
      </c>
      <c r="D107" s="71">
        <v>15</v>
      </c>
      <c r="E107" s="96">
        <v>51.86</v>
      </c>
      <c r="F107" s="97">
        <v>70</v>
      </c>
      <c r="G107" s="98">
        <v>2.04</v>
      </c>
      <c r="H107" s="37">
        <f t="shared" si="7"/>
        <v>53.9</v>
      </c>
      <c r="I107" s="39">
        <f t="shared" si="8"/>
        <v>0.700283751338205</v>
      </c>
      <c r="J107" s="40">
        <f t="shared" si="9"/>
        <v>9.37448849403914</v>
      </c>
      <c r="K107" s="99"/>
      <c r="L107" s="100"/>
      <c r="M107" s="41">
        <f t="shared" si="12"/>
        <v>61.2344884940391</v>
      </c>
      <c r="N107" s="75">
        <f t="shared" si="13"/>
        <v>63.2744884940391</v>
      </c>
      <c r="O107" s="101"/>
      <c r="P107" s="101"/>
      <c r="Q107" s="43">
        <v>0.377235417296559</v>
      </c>
      <c r="R107" s="38">
        <v>19.6248426669354</v>
      </c>
      <c r="S107" s="44"/>
      <c r="V107" s="31"/>
      <c r="W107" s="31"/>
    </row>
    <row r="108" spans="1:23">
      <c r="A108" s="77"/>
      <c r="B108" s="78">
        <v>96</v>
      </c>
      <c r="C108" s="79" t="s">
        <v>27</v>
      </c>
      <c r="D108" s="80">
        <v>16</v>
      </c>
      <c r="E108" s="102">
        <v>35.01</v>
      </c>
      <c r="F108" s="47">
        <v>89</v>
      </c>
      <c r="G108" s="82">
        <v>1.95</v>
      </c>
      <c r="H108" s="37">
        <f t="shared" si="7"/>
        <v>36.96</v>
      </c>
      <c r="I108" s="39">
        <f t="shared" si="8"/>
        <v>0.480194572346197</v>
      </c>
      <c r="J108" s="40">
        <f t="shared" si="9"/>
        <v>6.42822068162684</v>
      </c>
      <c r="K108" s="38"/>
      <c r="L108" s="37"/>
      <c r="M108" s="41">
        <f t="shared" si="12"/>
        <v>41.4382206816268</v>
      </c>
      <c r="N108" s="75">
        <f t="shared" si="13"/>
        <v>43.3882206816268</v>
      </c>
      <c r="O108" s="42"/>
      <c r="P108" s="42"/>
      <c r="Q108" s="43">
        <v>0.25867571471764</v>
      </c>
      <c r="R108" s="38">
        <v>13.4570349716129</v>
      </c>
      <c r="S108" s="44"/>
      <c r="V108" s="31"/>
      <c r="W108" s="31"/>
    </row>
    <row r="109" spans="1:23">
      <c r="A109" s="77"/>
      <c r="B109" s="78">
        <v>97</v>
      </c>
      <c r="C109" s="79" t="s">
        <v>27</v>
      </c>
      <c r="D109" s="80">
        <v>17</v>
      </c>
      <c r="E109" s="102">
        <v>34.95</v>
      </c>
      <c r="F109" s="47">
        <v>88</v>
      </c>
      <c r="G109" s="82">
        <v>1.95</v>
      </c>
      <c r="H109" s="37">
        <f t="shared" si="7"/>
        <v>36.9</v>
      </c>
      <c r="I109" s="39">
        <f t="shared" si="8"/>
        <v>0.479415035702778</v>
      </c>
      <c r="J109" s="40">
        <f t="shared" si="9"/>
        <v>6.41778525844238</v>
      </c>
      <c r="K109" s="38"/>
      <c r="L109" s="37"/>
      <c r="M109" s="41">
        <f t="shared" si="12"/>
        <v>41.3677852584424</v>
      </c>
      <c r="N109" s="75">
        <f t="shared" si="13"/>
        <v>43.3177852584424</v>
      </c>
      <c r="O109" s="42"/>
      <c r="P109" s="42"/>
      <c r="Q109" s="43">
        <v>0.258255786609333</v>
      </c>
      <c r="R109" s="38">
        <v>13.43518913562</v>
      </c>
      <c r="S109" s="44"/>
      <c r="V109" s="31"/>
      <c r="W109" s="31"/>
    </row>
    <row r="110" spans="1:23">
      <c r="A110" s="77"/>
      <c r="B110" s="78">
        <v>98</v>
      </c>
      <c r="C110" s="79" t="s">
        <v>27</v>
      </c>
      <c r="D110" s="80">
        <v>18</v>
      </c>
      <c r="E110" s="102">
        <v>36.59</v>
      </c>
      <c r="F110" s="47">
        <v>86</v>
      </c>
      <c r="G110" s="82">
        <v>1.58</v>
      </c>
      <c r="H110" s="37">
        <f t="shared" si="7"/>
        <v>38.17</v>
      </c>
      <c r="I110" s="39">
        <f t="shared" si="8"/>
        <v>0.495915227988484</v>
      </c>
      <c r="J110" s="40">
        <f t="shared" si="9"/>
        <v>6.63866838251343</v>
      </c>
      <c r="K110" s="38"/>
      <c r="L110" s="37"/>
      <c r="M110" s="41">
        <f t="shared" si="12"/>
        <v>43.2286683825134</v>
      </c>
      <c r="N110" s="75">
        <f t="shared" si="13"/>
        <v>44.8086683825134</v>
      </c>
      <c r="O110" s="42"/>
      <c r="P110" s="42"/>
      <c r="Q110" s="43">
        <v>0.267144264901849</v>
      </c>
      <c r="R110" s="38">
        <v>13.8975926641359</v>
      </c>
      <c r="S110" s="44"/>
      <c r="V110" s="31"/>
      <c r="W110" s="31"/>
    </row>
    <row r="111" spans="1:23">
      <c r="A111" s="77"/>
      <c r="B111" s="78">
        <v>99</v>
      </c>
      <c r="C111" s="79" t="s">
        <v>27</v>
      </c>
      <c r="D111" s="80">
        <v>19</v>
      </c>
      <c r="E111" s="102">
        <v>36.59</v>
      </c>
      <c r="F111" s="47">
        <v>85</v>
      </c>
      <c r="G111" s="82">
        <v>1.6</v>
      </c>
      <c r="H111" s="37">
        <f t="shared" si="7"/>
        <v>38.19</v>
      </c>
      <c r="I111" s="39">
        <f t="shared" si="8"/>
        <v>0.49617507353629</v>
      </c>
      <c r="J111" s="40">
        <f t="shared" si="9"/>
        <v>6.64214685690825</v>
      </c>
      <c r="K111" s="38"/>
      <c r="L111" s="37"/>
      <c r="M111" s="41">
        <f t="shared" si="12"/>
        <v>43.2321468569083</v>
      </c>
      <c r="N111" s="75">
        <f t="shared" si="13"/>
        <v>44.8321468569083</v>
      </c>
      <c r="O111" s="42"/>
      <c r="P111" s="42"/>
      <c r="Q111" s="43">
        <v>0.267284240937951</v>
      </c>
      <c r="R111" s="38">
        <v>13.9048746094669</v>
      </c>
      <c r="S111" s="44"/>
      <c r="V111" s="31"/>
      <c r="W111" s="31"/>
    </row>
    <row r="112" spans="1:23">
      <c r="A112" s="77"/>
      <c r="B112" s="78">
        <v>100</v>
      </c>
      <c r="C112" s="79" t="s">
        <v>27</v>
      </c>
      <c r="D112" s="80">
        <v>20</v>
      </c>
      <c r="E112" s="102">
        <v>34.93</v>
      </c>
      <c r="F112" s="47">
        <v>62</v>
      </c>
      <c r="G112" s="37">
        <v>2</v>
      </c>
      <c r="H112" s="37">
        <f t="shared" si="7"/>
        <v>36.93</v>
      </c>
      <c r="I112" s="39">
        <f t="shared" si="8"/>
        <v>0.479804804024488</v>
      </c>
      <c r="J112" s="40">
        <f t="shared" si="9"/>
        <v>6.42300297003461</v>
      </c>
      <c r="K112" s="38"/>
      <c r="L112" s="37"/>
      <c r="M112" s="41">
        <f t="shared" si="12"/>
        <v>41.3530029700346</v>
      </c>
      <c r="N112" s="75">
        <f t="shared" si="13"/>
        <v>43.3530029700346</v>
      </c>
      <c r="O112" s="42"/>
      <c r="P112" s="42"/>
      <c r="Q112" s="43">
        <v>0.258465750663486</v>
      </c>
      <c r="R112" s="38">
        <v>13.4461120536164</v>
      </c>
      <c r="S112" s="44"/>
      <c r="V112" s="31"/>
      <c r="W112" s="31"/>
    </row>
    <row r="113" spans="1:23">
      <c r="A113" s="77"/>
      <c r="B113" s="78">
        <v>101</v>
      </c>
      <c r="C113" s="103" t="s">
        <v>27</v>
      </c>
      <c r="D113" s="80">
        <v>21</v>
      </c>
      <c r="E113" s="102">
        <v>51.56</v>
      </c>
      <c r="F113" s="47">
        <v>116</v>
      </c>
      <c r="G113" s="82">
        <v>2.21</v>
      </c>
      <c r="H113" s="37">
        <f t="shared" si="7"/>
        <v>53.77</v>
      </c>
      <c r="I113" s="39">
        <f t="shared" si="8"/>
        <v>0.698594755277463</v>
      </c>
      <c r="J113" s="40">
        <f t="shared" si="9"/>
        <v>9.35187841047281</v>
      </c>
      <c r="K113" s="38"/>
      <c r="L113" s="37"/>
      <c r="M113" s="41">
        <f t="shared" si="12"/>
        <v>60.9118784104728</v>
      </c>
      <c r="N113" s="75">
        <f t="shared" si="13"/>
        <v>63.1218784104728</v>
      </c>
      <c r="O113" s="42"/>
      <c r="P113" s="42"/>
      <c r="Q113" s="43">
        <v>0.376325573061892</v>
      </c>
      <c r="R113" s="38">
        <v>19.5775100222842</v>
      </c>
      <c r="S113" s="44"/>
      <c r="V113" s="31"/>
      <c r="W113" s="31"/>
    </row>
    <row r="114" spans="1:23">
      <c r="A114" s="77"/>
      <c r="B114" s="78">
        <v>102</v>
      </c>
      <c r="C114" s="86" t="s">
        <v>27</v>
      </c>
      <c r="D114" s="87">
        <v>22</v>
      </c>
      <c r="E114" s="102">
        <v>51.23</v>
      </c>
      <c r="F114" s="47">
        <v>57</v>
      </c>
      <c r="G114" s="82">
        <v>3.62</v>
      </c>
      <c r="H114" s="37">
        <f t="shared" si="7"/>
        <v>54.85</v>
      </c>
      <c r="I114" s="39">
        <f t="shared" si="8"/>
        <v>0.712626414859008</v>
      </c>
      <c r="J114" s="40">
        <f t="shared" si="9"/>
        <v>9.53971602779308</v>
      </c>
      <c r="K114" s="38"/>
      <c r="L114" s="37"/>
      <c r="M114" s="41">
        <f t="shared" si="12"/>
        <v>60.7697160277931</v>
      </c>
      <c r="N114" s="75">
        <f t="shared" si="13"/>
        <v>64.3897160277931</v>
      </c>
      <c r="O114" s="42"/>
      <c r="P114" s="42"/>
      <c r="Q114" s="43">
        <v>0.383884279011433</v>
      </c>
      <c r="R114" s="38">
        <v>19.970735070156</v>
      </c>
      <c r="S114" s="44"/>
      <c r="V114" s="31"/>
      <c r="W114" s="31"/>
    </row>
    <row r="115" spans="1:23">
      <c r="A115" s="77"/>
      <c r="B115" s="78">
        <v>103</v>
      </c>
      <c r="C115" s="79" t="s">
        <v>27</v>
      </c>
      <c r="D115" s="80">
        <v>23</v>
      </c>
      <c r="E115" s="102">
        <v>51.23</v>
      </c>
      <c r="F115" s="47">
        <v>90</v>
      </c>
      <c r="G115" s="82">
        <v>3.34</v>
      </c>
      <c r="H115" s="37">
        <f t="shared" si="7"/>
        <v>54.57</v>
      </c>
      <c r="I115" s="39">
        <f t="shared" si="8"/>
        <v>0.708988577189718</v>
      </c>
      <c r="J115" s="40">
        <f t="shared" si="9"/>
        <v>9.4910173862656</v>
      </c>
      <c r="K115" s="38"/>
      <c r="L115" s="37"/>
      <c r="M115" s="41">
        <f t="shared" si="12"/>
        <v>60.7210173862656</v>
      </c>
      <c r="N115" s="75">
        <f t="shared" si="13"/>
        <v>64.0610173862656</v>
      </c>
      <c r="O115" s="42"/>
      <c r="P115" s="42"/>
      <c r="Q115" s="43">
        <v>0.381924614505997</v>
      </c>
      <c r="R115" s="38">
        <v>19.8687878355226</v>
      </c>
      <c r="S115" s="44"/>
      <c r="V115" s="31"/>
      <c r="W115" s="31"/>
    </row>
    <row r="116" spans="1:23">
      <c r="A116" s="77"/>
      <c r="B116" s="78">
        <v>104</v>
      </c>
      <c r="C116" s="79" t="s">
        <v>27</v>
      </c>
      <c r="D116" s="80">
        <v>24</v>
      </c>
      <c r="E116" s="102">
        <v>51.56</v>
      </c>
      <c r="F116" s="47">
        <v>115</v>
      </c>
      <c r="G116" s="37">
        <v>2.23</v>
      </c>
      <c r="H116" s="37">
        <f t="shared" si="7"/>
        <v>53.79</v>
      </c>
      <c r="I116" s="39">
        <f t="shared" si="8"/>
        <v>0.698854600825269</v>
      </c>
      <c r="J116" s="40">
        <f t="shared" si="9"/>
        <v>9.35535688486763</v>
      </c>
      <c r="K116" s="38"/>
      <c r="L116" s="37"/>
      <c r="M116" s="41">
        <f t="shared" si="12"/>
        <v>60.9153568848676</v>
      </c>
      <c r="N116" s="75">
        <f t="shared" si="13"/>
        <v>63.1453568848676</v>
      </c>
      <c r="O116" s="42"/>
      <c r="P116" s="42"/>
      <c r="Q116" s="43">
        <v>0.376465549097994</v>
      </c>
      <c r="R116" s="38">
        <v>19.5847919676151</v>
      </c>
      <c r="S116" s="44"/>
      <c r="V116" s="31"/>
      <c r="W116" s="31"/>
    </row>
    <row r="117" spans="1:23">
      <c r="A117" s="77"/>
      <c r="B117" s="78">
        <v>105</v>
      </c>
      <c r="C117" s="79" t="s">
        <v>27</v>
      </c>
      <c r="D117" s="80">
        <v>25</v>
      </c>
      <c r="E117" s="102">
        <v>36.62</v>
      </c>
      <c r="F117" s="47">
        <v>96</v>
      </c>
      <c r="G117" s="82">
        <v>1.62</v>
      </c>
      <c r="H117" s="37">
        <f t="shared" si="7"/>
        <v>38.24</v>
      </c>
      <c r="I117" s="39">
        <f t="shared" si="8"/>
        <v>0.496824687405806</v>
      </c>
      <c r="J117" s="40">
        <f t="shared" si="9"/>
        <v>6.6508430428953</v>
      </c>
      <c r="K117" s="38"/>
      <c r="L117" s="37"/>
      <c r="M117" s="41">
        <f t="shared" si="12"/>
        <v>43.2708430428953</v>
      </c>
      <c r="N117" s="75">
        <f t="shared" si="13"/>
        <v>44.8908430428953</v>
      </c>
      <c r="O117" s="42"/>
      <c r="P117" s="42"/>
      <c r="Q117" s="43">
        <v>0.267634181028208</v>
      </c>
      <c r="R117" s="38">
        <v>13.9230794727943</v>
      </c>
      <c r="S117" s="44"/>
      <c r="V117" s="31"/>
      <c r="W117" s="31"/>
    </row>
    <row r="118" spans="1:23">
      <c r="A118" s="77"/>
      <c r="B118" s="78">
        <v>106</v>
      </c>
      <c r="C118" s="79" t="s">
        <v>27</v>
      </c>
      <c r="D118" s="80">
        <v>26</v>
      </c>
      <c r="E118" s="102">
        <v>36.62</v>
      </c>
      <c r="F118" s="47">
        <v>97</v>
      </c>
      <c r="G118" s="82">
        <v>1.62</v>
      </c>
      <c r="H118" s="37">
        <f t="shared" si="7"/>
        <v>38.24</v>
      </c>
      <c r="I118" s="39">
        <f t="shared" si="8"/>
        <v>0.496824687405806</v>
      </c>
      <c r="J118" s="40">
        <f t="shared" si="9"/>
        <v>6.6508430428953</v>
      </c>
      <c r="K118" s="38"/>
      <c r="L118" s="37"/>
      <c r="M118" s="41">
        <f t="shared" si="12"/>
        <v>43.2708430428953</v>
      </c>
      <c r="N118" s="75">
        <f t="shared" si="13"/>
        <v>44.8908430428953</v>
      </c>
      <c r="O118" s="42"/>
      <c r="P118" s="42"/>
      <c r="Q118" s="43">
        <v>0.267634181028208</v>
      </c>
      <c r="R118" s="38">
        <v>13.9230794727943</v>
      </c>
      <c r="S118" s="44"/>
      <c r="V118" s="31"/>
      <c r="W118" s="31"/>
    </row>
    <row r="119" spans="1:23">
      <c r="A119" s="77"/>
      <c r="B119" s="78">
        <v>107</v>
      </c>
      <c r="C119" s="79" t="s">
        <v>27</v>
      </c>
      <c r="D119" s="80">
        <v>27</v>
      </c>
      <c r="E119" s="102">
        <v>35.01</v>
      </c>
      <c r="F119" s="47">
        <v>63</v>
      </c>
      <c r="G119" s="1">
        <v>2.01</v>
      </c>
      <c r="H119" s="37">
        <f t="shared" si="7"/>
        <v>37.02</v>
      </c>
      <c r="I119" s="39">
        <f t="shared" si="8"/>
        <v>0.480974108989617</v>
      </c>
      <c r="J119" s="40">
        <f t="shared" si="9"/>
        <v>6.4386561048113</v>
      </c>
      <c r="K119" s="38"/>
      <c r="L119" s="37"/>
      <c r="M119" s="41">
        <f t="shared" si="12"/>
        <v>41.4486561048113</v>
      </c>
      <c r="N119" s="75">
        <f t="shared" si="13"/>
        <v>43.4586561048113</v>
      </c>
      <c r="O119" s="42"/>
      <c r="P119" s="42"/>
      <c r="Q119" s="43">
        <v>0.259095642825948</v>
      </c>
      <c r="R119" s="38">
        <v>13.4788808076057</v>
      </c>
      <c r="S119" s="44"/>
      <c r="V119" s="31"/>
      <c r="W119" s="31"/>
    </row>
    <row r="120" spans="1:23">
      <c r="A120" s="77"/>
      <c r="B120" s="78">
        <v>108</v>
      </c>
      <c r="C120" s="79" t="s">
        <v>27</v>
      </c>
      <c r="D120" s="80">
        <v>28</v>
      </c>
      <c r="E120" s="102">
        <v>34.97</v>
      </c>
      <c r="F120" s="47">
        <v>69</v>
      </c>
      <c r="G120" s="37">
        <v>2.01</v>
      </c>
      <c r="H120" s="37">
        <f t="shared" si="7"/>
        <v>36.98</v>
      </c>
      <c r="I120" s="39">
        <f t="shared" si="8"/>
        <v>0.480454417894004</v>
      </c>
      <c r="J120" s="40">
        <f t="shared" si="9"/>
        <v>6.43169915602166</v>
      </c>
      <c r="K120" s="38"/>
      <c r="L120" s="37"/>
      <c r="M120" s="41">
        <f t="shared" si="12"/>
        <v>41.4016991560217</v>
      </c>
      <c r="N120" s="75">
        <f t="shared" si="13"/>
        <v>43.4116991560217</v>
      </c>
      <c r="O120" s="42"/>
      <c r="P120" s="42"/>
      <c r="Q120" s="43">
        <v>0.258815690753743</v>
      </c>
      <c r="R120" s="38">
        <v>13.4643169169438</v>
      </c>
      <c r="S120" s="44"/>
      <c r="V120" s="31"/>
      <c r="W120" s="31"/>
    </row>
    <row r="121" ht="15.75" spans="1:23">
      <c r="A121" s="20"/>
      <c r="B121" s="88">
        <v>109</v>
      </c>
      <c r="C121" s="54" t="s">
        <v>27</v>
      </c>
      <c r="D121" s="89">
        <v>29</v>
      </c>
      <c r="E121" s="104">
        <v>51.23</v>
      </c>
      <c r="F121" s="91">
        <v>91</v>
      </c>
      <c r="G121" s="92">
        <v>3.33</v>
      </c>
      <c r="H121" s="37">
        <f t="shared" si="7"/>
        <v>54.56</v>
      </c>
      <c r="I121" s="39">
        <f t="shared" si="8"/>
        <v>0.708858654415815</v>
      </c>
      <c r="J121" s="40">
        <f t="shared" si="9"/>
        <v>9.48927814906819</v>
      </c>
      <c r="K121" s="93"/>
      <c r="L121" s="92"/>
      <c r="M121" s="41">
        <f t="shared" si="12"/>
        <v>60.7192781490682</v>
      </c>
      <c r="N121" s="75">
        <f t="shared" si="13"/>
        <v>64.0492781490682</v>
      </c>
      <c r="O121" s="94"/>
      <c r="P121" s="94"/>
      <c r="Q121" s="43">
        <v>0.381854626487945</v>
      </c>
      <c r="R121" s="38">
        <v>19.8651468628571</v>
      </c>
      <c r="S121" s="44"/>
      <c r="V121" s="31"/>
      <c r="W121" s="31"/>
    </row>
    <row r="122" spans="1:23">
      <c r="A122" s="11" t="s">
        <v>30</v>
      </c>
      <c r="B122" s="7">
        <v>110</v>
      </c>
      <c r="C122" s="70" t="s">
        <v>27</v>
      </c>
      <c r="D122" s="71">
        <v>30</v>
      </c>
      <c r="E122" s="96">
        <v>51.86</v>
      </c>
      <c r="F122" s="97">
        <v>72</v>
      </c>
      <c r="G122" s="100">
        <v>2.04</v>
      </c>
      <c r="H122" s="37">
        <f t="shared" si="7"/>
        <v>53.9</v>
      </c>
      <c r="I122" s="39">
        <f t="shared" si="8"/>
        <v>0.700283751338205</v>
      </c>
      <c r="J122" s="40">
        <f t="shared" si="9"/>
        <v>9.37448849403914</v>
      </c>
      <c r="K122" s="99"/>
      <c r="L122" s="100"/>
      <c r="M122" s="41">
        <f t="shared" si="12"/>
        <v>61.2344884940391</v>
      </c>
      <c r="N122" s="75">
        <f t="shared" si="13"/>
        <v>63.2744884940391</v>
      </c>
      <c r="O122" s="101"/>
      <c r="P122" s="101"/>
      <c r="Q122" s="43">
        <v>0.377235417296559</v>
      </c>
      <c r="R122" s="38">
        <v>19.6248426669354</v>
      </c>
      <c r="S122" s="44"/>
      <c r="V122" s="31"/>
      <c r="W122" s="31"/>
    </row>
    <row r="123" spans="1:23">
      <c r="A123" s="77"/>
      <c r="B123" s="78">
        <v>111</v>
      </c>
      <c r="C123" s="79" t="s">
        <v>27</v>
      </c>
      <c r="D123" s="80">
        <v>31</v>
      </c>
      <c r="E123" s="102">
        <v>35.01</v>
      </c>
      <c r="F123" s="47">
        <v>76</v>
      </c>
      <c r="G123" s="37">
        <v>2.01</v>
      </c>
      <c r="H123" s="37">
        <f t="shared" si="7"/>
        <v>37.02</v>
      </c>
      <c r="I123" s="39">
        <f t="shared" si="8"/>
        <v>0.480974108989617</v>
      </c>
      <c r="J123" s="40">
        <f t="shared" si="9"/>
        <v>6.4386561048113</v>
      </c>
      <c r="K123" s="38"/>
      <c r="L123" s="37"/>
      <c r="M123" s="41">
        <f t="shared" si="12"/>
        <v>41.4486561048113</v>
      </c>
      <c r="N123" s="75">
        <f t="shared" si="13"/>
        <v>43.4586561048113</v>
      </c>
      <c r="O123" s="42"/>
      <c r="P123" s="42"/>
      <c r="Q123" s="43">
        <v>0.259095642825948</v>
      </c>
      <c r="R123" s="38">
        <v>13.4788808076057</v>
      </c>
      <c r="S123" s="44"/>
      <c r="V123" s="31"/>
      <c r="W123" s="31"/>
    </row>
    <row r="124" spans="1:23">
      <c r="A124" s="77"/>
      <c r="B124" s="78">
        <v>112</v>
      </c>
      <c r="C124" s="86" t="s">
        <v>27</v>
      </c>
      <c r="D124" s="87">
        <v>32</v>
      </c>
      <c r="E124" s="102">
        <v>34.95</v>
      </c>
      <c r="F124" s="47">
        <v>61</v>
      </c>
      <c r="G124" s="37">
        <v>2.02</v>
      </c>
      <c r="H124" s="37">
        <f t="shared" si="7"/>
        <v>36.97</v>
      </c>
      <c r="I124" s="39">
        <f t="shared" si="8"/>
        <v>0.480324495120101</v>
      </c>
      <c r="J124" s="40">
        <f t="shared" si="9"/>
        <v>6.42995991882425</v>
      </c>
      <c r="K124" s="38"/>
      <c r="L124" s="37"/>
      <c r="M124" s="41">
        <f t="shared" si="12"/>
        <v>41.3799599188243</v>
      </c>
      <c r="N124" s="75">
        <f t="shared" si="13"/>
        <v>43.3999599188243</v>
      </c>
      <c r="O124" s="42"/>
      <c r="P124" s="42"/>
      <c r="Q124" s="43">
        <v>0.258745702735692</v>
      </c>
      <c r="R124" s="38">
        <v>13.4606759442783</v>
      </c>
      <c r="S124" s="44"/>
      <c r="V124" s="31"/>
      <c r="W124" s="31"/>
    </row>
    <row r="125" spans="1:23">
      <c r="A125" s="77"/>
      <c r="B125" s="78">
        <v>113</v>
      </c>
      <c r="C125" s="79" t="s">
        <v>27</v>
      </c>
      <c r="D125" s="80">
        <v>33</v>
      </c>
      <c r="E125" s="102">
        <v>36.59</v>
      </c>
      <c r="F125" s="47">
        <v>99</v>
      </c>
      <c r="G125" s="37">
        <v>1.68</v>
      </c>
      <c r="H125" s="37">
        <f t="shared" si="7"/>
        <v>38.27</v>
      </c>
      <c r="I125" s="39">
        <f t="shared" si="8"/>
        <v>0.497214455727516</v>
      </c>
      <c r="J125" s="40">
        <f t="shared" si="9"/>
        <v>6.65606075448753</v>
      </c>
      <c r="K125" s="38"/>
      <c r="L125" s="37"/>
      <c r="M125" s="41">
        <f t="shared" si="12"/>
        <v>43.2460607544875</v>
      </c>
      <c r="N125" s="75">
        <f t="shared" si="13"/>
        <v>44.9260607544875</v>
      </c>
      <c r="O125" s="42"/>
      <c r="P125" s="42"/>
      <c r="Q125" s="43">
        <v>0.267844145082362</v>
      </c>
      <c r="R125" s="38">
        <v>13.9340023907907</v>
      </c>
      <c r="S125" s="44"/>
      <c r="V125" s="31"/>
      <c r="W125" s="31"/>
    </row>
    <row r="126" spans="1:23">
      <c r="A126" s="77"/>
      <c r="B126" s="78">
        <v>114</v>
      </c>
      <c r="C126" s="79" t="s">
        <v>27</v>
      </c>
      <c r="D126" s="80">
        <v>34</v>
      </c>
      <c r="E126" s="102">
        <v>36.59</v>
      </c>
      <c r="F126" s="47">
        <v>102</v>
      </c>
      <c r="G126" s="37">
        <v>1.72</v>
      </c>
      <c r="H126" s="37">
        <f t="shared" si="7"/>
        <v>38.31</v>
      </c>
      <c r="I126" s="39">
        <f t="shared" si="8"/>
        <v>0.497734146823128</v>
      </c>
      <c r="J126" s="40">
        <f t="shared" si="9"/>
        <v>6.66301770327717</v>
      </c>
      <c r="K126" s="38"/>
      <c r="L126" s="37"/>
      <c r="M126" s="41">
        <f t="shared" si="12"/>
        <v>43.2530177032772</v>
      </c>
      <c r="N126" s="75">
        <f t="shared" si="13"/>
        <v>44.9730177032772</v>
      </c>
      <c r="O126" s="42"/>
      <c r="P126" s="42"/>
      <c r="Q126" s="43">
        <v>0.268124097154567</v>
      </c>
      <c r="R126" s="38">
        <v>13.9485662814526</v>
      </c>
      <c r="S126" s="44"/>
      <c r="V126" s="31"/>
      <c r="W126" s="31"/>
    </row>
    <row r="127" spans="1:23">
      <c r="A127" s="77"/>
      <c r="B127" s="78">
        <v>115</v>
      </c>
      <c r="C127" s="79" t="s">
        <v>27</v>
      </c>
      <c r="D127" s="80">
        <v>35</v>
      </c>
      <c r="E127" s="102">
        <v>34.93</v>
      </c>
      <c r="F127" s="47">
        <v>65</v>
      </c>
      <c r="G127" s="37">
        <v>2.02</v>
      </c>
      <c r="H127" s="37">
        <f t="shared" si="7"/>
        <v>36.95</v>
      </c>
      <c r="I127" s="39">
        <f t="shared" si="8"/>
        <v>0.480064649572294</v>
      </c>
      <c r="J127" s="40">
        <f t="shared" si="9"/>
        <v>6.42648144442943</v>
      </c>
      <c r="K127" s="38"/>
      <c r="L127" s="37"/>
      <c r="M127" s="41">
        <f t="shared" si="12"/>
        <v>41.3564814444294</v>
      </c>
      <c r="N127" s="75">
        <f t="shared" si="13"/>
        <v>43.3764814444294</v>
      </c>
      <c r="O127" s="42"/>
      <c r="P127" s="42"/>
      <c r="Q127" s="43">
        <v>0.258605726699589</v>
      </c>
      <c r="R127" s="38">
        <v>13.4533939989474</v>
      </c>
      <c r="S127" s="44"/>
      <c r="V127" s="31"/>
      <c r="W127" s="31"/>
    </row>
    <row r="128" spans="1:23">
      <c r="A128" s="77"/>
      <c r="B128" s="78">
        <v>116</v>
      </c>
      <c r="C128" s="79" t="s">
        <v>27</v>
      </c>
      <c r="D128" s="80">
        <v>36</v>
      </c>
      <c r="E128" s="102">
        <v>51.56</v>
      </c>
      <c r="F128" s="47">
        <v>114</v>
      </c>
      <c r="G128" s="37">
        <v>2.23</v>
      </c>
      <c r="H128" s="37">
        <f t="shared" si="7"/>
        <v>53.79</v>
      </c>
      <c r="I128" s="39">
        <f t="shared" si="8"/>
        <v>0.698854600825269</v>
      </c>
      <c r="J128" s="40">
        <f t="shared" si="9"/>
        <v>9.35535688486763</v>
      </c>
      <c r="K128" s="38"/>
      <c r="L128" s="37"/>
      <c r="M128" s="41">
        <f t="shared" si="12"/>
        <v>60.9153568848676</v>
      </c>
      <c r="N128" s="75">
        <f t="shared" si="13"/>
        <v>63.1453568848676</v>
      </c>
      <c r="O128" s="42"/>
      <c r="P128" s="42"/>
      <c r="Q128" s="43">
        <v>0.376465549097994</v>
      </c>
      <c r="R128" s="38">
        <v>19.5847919676151</v>
      </c>
      <c r="S128" s="44"/>
      <c r="V128" s="31"/>
      <c r="W128" s="31"/>
    </row>
    <row r="129" spans="1:23">
      <c r="A129" s="77"/>
      <c r="B129" s="78">
        <v>117</v>
      </c>
      <c r="C129" s="79" t="s">
        <v>27</v>
      </c>
      <c r="D129" s="80">
        <v>37</v>
      </c>
      <c r="E129" s="102">
        <v>51.23</v>
      </c>
      <c r="F129" s="47">
        <v>84</v>
      </c>
      <c r="G129" s="37">
        <v>3.09</v>
      </c>
      <c r="H129" s="37">
        <f t="shared" si="7"/>
        <v>54.32</v>
      </c>
      <c r="I129" s="39">
        <f t="shared" si="8"/>
        <v>0.705740507842138</v>
      </c>
      <c r="J129" s="40">
        <f t="shared" si="9"/>
        <v>9.44753645633036</v>
      </c>
      <c r="K129" s="38"/>
      <c r="L129" s="37"/>
      <c r="M129" s="41">
        <f t="shared" si="12"/>
        <v>60.6775364563304</v>
      </c>
      <c r="N129" s="75">
        <f t="shared" si="13"/>
        <v>63.7675364563303</v>
      </c>
      <c r="O129" s="42"/>
      <c r="P129" s="42"/>
      <c r="Q129" s="43">
        <v>0.380174914054714</v>
      </c>
      <c r="R129" s="38">
        <v>19.7777635188856</v>
      </c>
      <c r="S129" s="44"/>
      <c r="V129" s="31"/>
      <c r="W129" s="31"/>
    </row>
    <row r="130" spans="1:23">
      <c r="A130" s="77"/>
      <c r="B130" s="78">
        <v>118</v>
      </c>
      <c r="C130" s="79" t="s">
        <v>27</v>
      </c>
      <c r="D130" s="80">
        <v>38</v>
      </c>
      <c r="E130" s="102">
        <v>51.23</v>
      </c>
      <c r="F130" s="47">
        <v>83</v>
      </c>
      <c r="G130" s="37">
        <v>2.85</v>
      </c>
      <c r="H130" s="37">
        <f t="shared" si="7"/>
        <v>54.08</v>
      </c>
      <c r="I130" s="39">
        <f t="shared" si="8"/>
        <v>0.702622361268462</v>
      </c>
      <c r="J130" s="40">
        <f t="shared" si="9"/>
        <v>9.40579476359252</v>
      </c>
      <c r="K130" s="38"/>
      <c r="L130" s="37"/>
      <c r="M130" s="41">
        <f t="shared" si="12"/>
        <v>60.6357947635925</v>
      </c>
      <c r="N130" s="75">
        <f t="shared" si="13"/>
        <v>63.4857947635925</v>
      </c>
      <c r="O130" s="42"/>
      <c r="P130" s="42"/>
      <c r="Q130" s="43">
        <v>0.378495201621482</v>
      </c>
      <c r="R130" s="38">
        <v>19.6903801749141</v>
      </c>
      <c r="S130" s="44"/>
      <c r="V130" s="31"/>
      <c r="W130" s="31"/>
    </row>
    <row r="131" spans="1:23">
      <c r="A131" s="77"/>
      <c r="B131" s="78">
        <v>119</v>
      </c>
      <c r="C131" s="79" t="s">
        <v>27</v>
      </c>
      <c r="D131" s="80">
        <v>39</v>
      </c>
      <c r="E131" s="102">
        <v>51.56</v>
      </c>
      <c r="F131" s="47">
        <v>113</v>
      </c>
      <c r="G131" s="37">
        <v>2.29</v>
      </c>
      <c r="H131" s="37">
        <f t="shared" si="7"/>
        <v>53.85</v>
      </c>
      <c r="I131" s="39">
        <f t="shared" si="8"/>
        <v>0.699634137468689</v>
      </c>
      <c r="J131" s="40">
        <f t="shared" si="9"/>
        <v>9.36579230805209</v>
      </c>
      <c r="K131" s="38"/>
      <c r="L131" s="37"/>
      <c r="M131" s="41">
        <f t="shared" si="12"/>
        <v>60.9257923080521</v>
      </c>
      <c r="N131" s="75">
        <f t="shared" si="13"/>
        <v>63.2157923080521</v>
      </c>
      <c r="O131" s="42"/>
      <c r="P131" s="42"/>
      <c r="Q131" s="43">
        <v>0.376885477206302</v>
      </c>
      <c r="R131" s="38">
        <v>19.606637803608</v>
      </c>
      <c r="S131" s="44"/>
      <c r="V131" s="31"/>
      <c r="W131" s="31"/>
    </row>
    <row r="132" spans="1:23">
      <c r="A132" s="77"/>
      <c r="B132" s="78">
        <v>120</v>
      </c>
      <c r="C132" s="79" t="s">
        <v>27</v>
      </c>
      <c r="D132" s="80">
        <v>40</v>
      </c>
      <c r="E132" s="102">
        <v>36.62</v>
      </c>
      <c r="F132" s="47">
        <v>100</v>
      </c>
      <c r="G132" s="37">
        <v>1.74</v>
      </c>
      <c r="H132" s="37">
        <f t="shared" si="7"/>
        <v>38.36</v>
      </c>
      <c r="I132" s="39">
        <f t="shared" si="8"/>
        <v>0.498383760692644</v>
      </c>
      <c r="J132" s="40">
        <f t="shared" si="9"/>
        <v>6.67171388926422</v>
      </c>
      <c r="K132" s="38"/>
      <c r="L132" s="37"/>
      <c r="M132" s="41">
        <f t="shared" si="12"/>
        <v>43.2917138892642</v>
      </c>
      <c r="N132" s="75">
        <f t="shared" si="13"/>
        <v>45.0317138892642</v>
      </c>
      <c r="O132" s="42"/>
      <c r="P132" s="42"/>
      <c r="Q132" s="43">
        <v>0.268474037244824</v>
      </c>
      <c r="R132" s="38">
        <v>13.96677114478</v>
      </c>
      <c r="S132" s="44"/>
      <c r="V132" s="31"/>
      <c r="W132" s="31"/>
    </row>
    <row r="133" spans="1:23">
      <c r="A133" s="77"/>
      <c r="B133" s="78">
        <v>121</v>
      </c>
      <c r="C133" s="79" t="s">
        <v>27</v>
      </c>
      <c r="D133" s="80">
        <v>41</v>
      </c>
      <c r="E133" s="102">
        <v>36.62</v>
      </c>
      <c r="F133" s="47">
        <v>101</v>
      </c>
      <c r="G133" s="37">
        <v>1.74</v>
      </c>
      <c r="H133" s="37">
        <f t="shared" si="7"/>
        <v>38.36</v>
      </c>
      <c r="I133" s="39">
        <f t="shared" si="8"/>
        <v>0.498383760692644</v>
      </c>
      <c r="J133" s="40">
        <f t="shared" si="9"/>
        <v>6.67171388926422</v>
      </c>
      <c r="K133" s="38"/>
      <c r="L133" s="37"/>
      <c r="M133" s="41">
        <f t="shared" si="12"/>
        <v>43.2917138892642</v>
      </c>
      <c r="N133" s="75">
        <f t="shared" si="13"/>
        <v>45.0317138892642</v>
      </c>
      <c r="O133" s="42"/>
      <c r="P133" s="42"/>
      <c r="Q133" s="43">
        <v>0.268474037244824</v>
      </c>
      <c r="R133" s="38">
        <v>13.96677114478</v>
      </c>
      <c r="S133" s="44"/>
      <c r="V133" s="31"/>
      <c r="W133" s="31"/>
    </row>
    <row r="134" spans="1:23">
      <c r="A134" s="77"/>
      <c r="B134" s="78">
        <v>122</v>
      </c>
      <c r="C134" s="79" t="s">
        <v>27</v>
      </c>
      <c r="D134" s="80">
        <v>42</v>
      </c>
      <c r="E134" s="102">
        <v>35.01</v>
      </c>
      <c r="F134" s="47">
        <v>68</v>
      </c>
      <c r="G134" s="37">
        <v>2.02</v>
      </c>
      <c r="H134" s="37">
        <f t="shared" si="7"/>
        <v>37.03</v>
      </c>
      <c r="I134" s="39">
        <f t="shared" si="8"/>
        <v>0.48110403176352</v>
      </c>
      <c r="J134" s="40">
        <f t="shared" si="9"/>
        <v>6.44039534200871</v>
      </c>
      <c r="K134" s="38"/>
      <c r="L134" s="37"/>
      <c r="M134" s="41">
        <f t="shared" si="12"/>
        <v>41.4503953420087</v>
      </c>
      <c r="N134" s="75">
        <f t="shared" si="13"/>
        <v>43.4703953420087</v>
      </c>
      <c r="O134" s="42"/>
      <c r="P134" s="42"/>
      <c r="Q134" s="43">
        <v>0.259165630844</v>
      </c>
      <c r="R134" s="38">
        <v>13.4825217802712</v>
      </c>
      <c r="S134" s="44"/>
      <c r="V134" s="31"/>
      <c r="W134" s="31"/>
    </row>
    <row r="135" ht="15.75" spans="1:23">
      <c r="A135" s="20"/>
      <c r="B135" s="105">
        <v>123</v>
      </c>
      <c r="C135" s="106" t="s">
        <v>27</v>
      </c>
      <c r="D135" s="89">
        <v>43</v>
      </c>
      <c r="E135" s="104">
        <v>86.52</v>
      </c>
      <c r="F135" s="91"/>
      <c r="G135" s="92"/>
      <c r="H135" s="37">
        <f t="shared" si="7"/>
        <v>86.52</v>
      </c>
      <c r="I135" s="39">
        <f t="shared" si="8"/>
        <v>1.12409183981042</v>
      </c>
      <c r="J135" s="40">
        <f t="shared" si="9"/>
        <v>15.0478802319901</v>
      </c>
      <c r="K135" s="93"/>
      <c r="L135" s="92"/>
      <c r="M135" s="41">
        <f t="shared" si="12"/>
        <v>101.56788023199</v>
      </c>
      <c r="N135" s="75">
        <f t="shared" si="13"/>
        <v>101.56788023199</v>
      </c>
      <c r="O135" s="94"/>
      <c r="P135" s="94"/>
      <c r="Q135" s="43">
        <v>0.605536332179931</v>
      </c>
      <c r="R135" s="38">
        <v>31.5016955017301</v>
      </c>
      <c r="S135" s="44"/>
      <c r="V135" s="31"/>
      <c r="W135" s="31"/>
    </row>
    <row r="136" spans="1:23">
      <c r="A136" s="11" t="s">
        <v>31</v>
      </c>
      <c r="B136" s="7">
        <v>124</v>
      </c>
      <c r="C136" s="70" t="s">
        <v>27</v>
      </c>
      <c r="D136" s="71">
        <v>44</v>
      </c>
      <c r="E136" s="96">
        <v>51.86</v>
      </c>
      <c r="F136" s="97">
        <v>75</v>
      </c>
      <c r="G136" s="100">
        <v>2.04</v>
      </c>
      <c r="H136" s="37">
        <f t="shared" si="7"/>
        <v>53.9</v>
      </c>
      <c r="I136" s="39">
        <f t="shared" si="8"/>
        <v>0.700283751338205</v>
      </c>
      <c r="J136" s="40">
        <f t="shared" si="9"/>
        <v>9.37448849403914</v>
      </c>
      <c r="K136" s="99"/>
      <c r="L136" s="100"/>
      <c r="M136" s="41">
        <f t="shared" si="12"/>
        <v>61.2344884940391</v>
      </c>
      <c r="N136" s="75">
        <f t="shared" si="13"/>
        <v>63.2744884940391</v>
      </c>
      <c r="O136" s="101"/>
      <c r="P136" s="101"/>
      <c r="Q136" s="43">
        <v>0.377235417296559</v>
      </c>
      <c r="R136" s="38">
        <v>19.6248426669354</v>
      </c>
      <c r="S136" s="44"/>
      <c r="V136" s="31"/>
      <c r="W136" s="31"/>
    </row>
    <row r="137" spans="1:23">
      <c r="A137" s="77"/>
      <c r="B137" s="78">
        <v>125</v>
      </c>
      <c r="C137" s="79" t="s">
        <v>27</v>
      </c>
      <c r="D137" s="80">
        <v>45</v>
      </c>
      <c r="E137" s="102">
        <v>35.01</v>
      </c>
      <c r="F137" s="47">
        <v>71</v>
      </c>
      <c r="G137" s="37">
        <v>2.02</v>
      </c>
      <c r="H137" s="37">
        <f t="shared" si="7"/>
        <v>37.03</v>
      </c>
      <c r="I137" s="39">
        <f t="shared" si="8"/>
        <v>0.48110403176352</v>
      </c>
      <c r="J137" s="40">
        <f t="shared" si="9"/>
        <v>6.44039534200871</v>
      </c>
      <c r="K137" s="38"/>
      <c r="L137" s="37"/>
      <c r="M137" s="41">
        <f t="shared" si="12"/>
        <v>41.4503953420087</v>
      </c>
      <c r="N137" s="75">
        <f t="shared" si="13"/>
        <v>43.4703953420087</v>
      </c>
      <c r="O137" s="42"/>
      <c r="P137" s="42"/>
      <c r="Q137" s="43">
        <v>0.259165630844</v>
      </c>
      <c r="R137" s="38">
        <v>13.4825217802712</v>
      </c>
      <c r="S137" s="44"/>
      <c r="V137" s="31"/>
      <c r="W137" s="31"/>
    </row>
    <row r="138" spans="1:23">
      <c r="A138" s="77"/>
      <c r="B138" s="78">
        <v>126</v>
      </c>
      <c r="C138" s="79" t="s">
        <v>27</v>
      </c>
      <c r="D138" s="80">
        <v>46</v>
      </c>
      <c r="E138" s="102">
        <v>34.95</v>
      </c>
      <c r="F138" s="47">
        <v>73</v>
      </c>
      <c r="G138" s="37">
        <v>2.02</v>
      </c>
      <c r="H138" s="37">
        <f t="shared" si="7"/>
        <v>36.97</v>
      </c>
      <c r="I138" s="39">
        <f t="shared" si="8"/>
        <v>0.480324495120101</v>
      </c>
      <c r="J138" s="40">
        <f t="shared" si="9"/>
        <v>6.42995991882425</v>
      </c>
      <c r="K138" s="38"/>
      <c r="L138" s="37"/>
      <c r="M138" s="41">
        <f t="shared" si="12"/>
        <v>41.3799599188243</v>
      </c>
      <c r="N138" s="75">
        <f t="shared" si="13"/>
        <v>43.3999599188243</v>
      </c>
      <c r="O138" s="42"/>
      <c r="P138" s="42"/>
      <c r="Q138" s="43">
        <v>0.258745702735692</v>
      </c>
      <c r="R138" s="38">
        <v>13.4606759442783</v>
      </c>
      <c r="S138" s="44"/>
      <c r="V138" s="31"/>
      <c r="W138" s="31"/>
    </row>
    <row r="139" spans="1:23">
      <c r="A139" s="77"/>
      <c r="B139" s="78">
        <v>127</v>
      </c>
      <c r="C139" s="79" t="s">
        <v>27</v>
      </c>
      <c r="D139" s="80">
        <v>47</v>
      </c>
      <c r="E139" s="102">
        <v>36.59</v>
      </c>
      <c r="F139" s="47">
        <v>66</v>
      </c>
      <c r="G139" s="37">
        <v>1.71</v>
      </c>
      <c r="H139" s="37">
        <f t="shared" ref="H139:H200" si="14">E139+G139</f>
        <v>38.3</v>
      </c>
      <c r="I139" s="39">
        <f t="shared" si="8"/>
        <v>0.497604224049225</v>
      </c>
      <c r="J139" s="40">
        <f t="shared" si="9"/>
        <v>6.66127846607976</v>
      </c>
      <c r="K139" s="38"/>
      <c r="L139" s="37"/>
      <c r="M139" s="41">
        <f t="shared" si="12"/>
        <v>43.2512784660798</v>
      </c>
      <c r="N139" s="75">
        <f t="shared" si="13"/>
        <v>44.9612784660798</v>
      </c>
      <c r="O139" s="42"/>
      <c r="P139" s="42"/>
      <c r="Q139" s="43">
        <v>0.268054109136516</v>
      </c>
      <c r="R139" s="38">
        <v>13.9449253087871</v>
      </c>
      <c r="S139" s="44"/>
      <c r="V139" s="31"/>
      <c r="W139" s="31"/>
    </row>
    <row r="140" spans="1:23">
      <c r="A140" s="77"/>
      <c r="B140" s="78">
        <v>128</v>
      </c>
      <c r="C140" s="79" t="s">
        <v>27</v>
      </c>
      <c r="D140" s="80">
        <v>48</v>
      </c>
      <c r="E140" s="102">
        <v>36.59</v>
      </c>
      <c r="F140" s="47">
        <v>98</v>
      </c>
      <c r="G140" s="37">
        <v>1.74</v>
      </c>
      <c r="H140" s="37">
        <f t="shared" si="14"/>
        <v>38.33</v>
      </c>
      <c r="I140" s="39">
        <f t="shared" ref="I140:I203" si="15">H140/7696.88*100</f>
        <v>0.497993992370935</v>
      </c>
      <c r="J140" s="40">
        <f t="shared" ref="J140:J203" si="16">1338.67*I140/100</f>
        <v>6.66649617767199</v>
      </c>
      <c r="K140" s="38"/>
      <c r="L140" s="37"/>
      <c r="M140" s="41">
        <f t="shared" ref="M140:M203" si="17">E140+J140+L140</f>
        <v>43.256496177672</v>
      </c>
      <c r="N140" s="75">
        <f t="shared" ref="N140:N203" si="18">E140+G140+J140+L140</f>
        <v>44.996496177672</v>
      </c>
      <c r="O140" s="42"/>
      <c r="P140" s="42"/>
      <c r="Q140" s="43">
        <v>0.26826407319067</v>
      </c>
      <c r="R140" s="38">
        <v>13.9558482267836</v>
      </c>
      <c r="S140" s="44"/>
      <c r="V140" s="31"/>
      <c r="W140" s="31"/>
    </row>
    <row r="141" spans="1:23">
      <c r="A141" s="77"/>
      <c r="B141" s="78">
        <v>129</v>
      </c>
      <c r="C141" s="79" t="s">
        <v>27</v>
      </c>
      <c r="D141" s="80">
        <v>49</v>
      </c>
      <c r="E141" s="102">
        <v>34.93</v>
      </c>
      <c r="F141" s="47">
        <v>74</v>
      </c>
      <c r="G141" s="37">
        <v>2.02</v>
      </c>
      <c r="H141" s="37">
        <f t="shared" si="14"/>
        <v>36.95</v>
      </c>
      <c r="I141" s="39">
        <f t="shared" si="15"/>
        <v>0.480064649572294</v>
      </c>
      <c r="J141" s="40">
        <f t="shared" si="16"/>
        <v>6.42648144442943</v>
      </c>
      <c r="K141" s="38"/>
      <c r="L141" s="37"/>
      <c r="M141" s="41">
        <f t="shared" si="17"/>
        <v>41.3564814444294</v>
      </c>
      <c r="N141" s="75">
        <f t="shared" si="18"/>
        <v>43.3764814444294</v>
      </c>
      <c r="O141" s="42"/>
      <c r="P141" s="42"/>
      <c r="Q141" s="43">
        <v>0.258605726699589</v>
      </c>
      <c r="R141" s="38">
        <v>13.4533939989474</v>
      </c>
      <c r="S141" s="44"/>
      <c r="V141" s="31"/>
      <c r="W141" s="31"/>
    </row>
    <row r="142" spans="1:23">
      <c r="A142" s="77"/>
      <c r="B142" s="78">
        <v>130</v>
      </c>
      <c r="C142" s="79" t="s">
        <v>27</v>
      </c>
      <c r="D142" s="80">
        <v>50</v>
      </c>
      <c r="E142" s="102">
        <v>51.56</v>
      </c>
      <c r="F142" s="47"/>
      <c r="G142" s="37"/>
      <c r="H142" s="37">
        <f t="shared" si="14"/>
        <v>51.56</v>
      </c>
      <c r="I142" s="39">
        <f t="shared" si="15"/>
        <v>0.669881822244858</v>
      </c>
      <c r="J142" s="40">
        <f t="shared" si="16"/>
        <v>8.96750698984524</v>
      </c>
      <c r="K142" s="38"/>
      <c r="L142" s="37"/>
      <c r="M142" s="41">
        <f t="shared" si="17"/>
        <v>60.5275069898452</v>
      </c>
      <c r="N142" s="75">
        <f t="shared" si="18"/>
        <v>60.5275069898452</v>
      </c>
      <c r="O142" s="42"/>
      <c r="P142" s="42"/>
      <c r="Q142" s="43">
        <v>0.360858221072552</v>
      </c>
      <c r="R142" s="38">
        <v>18.7728550632132</v>
      </c>
      <c r="S142" s="44"/>
      <c r="V142" s="31"/>
      <c r="W142" s="31"/>
    </row>
    <row r="143" spans="1:23">
      <c r="A143" s="77"/>
      <c r="B143" s="78">
        <v>131</v>
      </c>
      <c r="C143" s="79" t="s">
        <v>27</v>
      </c>
      <c r="D143" s="46">
        <v>51</v>
      </c>
      <c r="E143" s="102">
        <v>51.23</v>
      </c>
      <c r="F143" s="47">
        <v>110</v>
      </c>
      <c r="G143" s="37">
        <v>2.71</v>
      </c>
      <c r="H143" s="37">
        <f t="shared" si="14"/>
        <v>53.94</v>
      </c>
      <c r="I143" s="39">
        <f t="shared" si="15"/>
        <v>0.700803442433817</v>
      </c>
      <c r="J143" s="40">
        <f t="shared" si="16"/>
        <v>9.38144544282878</v>
      </c>
      <c r="K143" s="38"/>
      <c r="L143" s="37"/>
      <c r="M143" s="41">
        <f t="shared" si="17"/>
        <v>60.6114454428288</v>
      </c>
      <c r="N143" s="75">
        <f t="shared" si="18"/>
        <v>63.3214454428288</v>
      </c>
      <c r="O143" s="42"/>
      <c r="P143" s="42"/>
      <c r="Q143" s="43">
        <v>0.377515369368764</v>
      </c>
      <c r="R143" s="38">
        <v>19.6394065575973</v>
      </c>
      <c r="S143" s="44"/>
      <c r="V143" s="31"/>
      <c r="W143" s="31"/>
    </row>
    <row r="144" spans="1:23">
      <c r="A144" s="77"/>
      <c r="B144" s="78">
        <v>132</v>
      </c>
      <c r="C144" s="79" t="s">
        <v>27</v>
      </c>
      <c r="D144" s="46">
        <v>52</v>
      </c>
      <c r="E144" s="102">
        <v>51.23</v>
      </c>
      <c r="F144" s="47">
        <v>78</v>
      </c>
      <c r="G144" s="37">
        <v>2.65</v>
      </c>
      <c r="H144" s="37">
        <f t="shared" si="14"/>
        <v>53.88</v>
      </c>
      <c r="I144" s="39">
        <f t="shared" si="15"/>
        <v>0.700023905790398</v>
      </c>
      <c r="J144" s="40">
        <f t="shared" si="16"/>
        <v>9.37101001964432</v>
      </c>
      <c r="K144" s="38"/>
      <c r="L144" s="37"/>
      <c r="M144" s="41">
        <f t="shared" si="17"/>
        <v>60.6010100196443</v>
      </c>
      <c r="N144" s="75">
        <f t="shared" si="18"/>
        <v>63.2510100196443</v>
      </c>
      <c r="O144" s="42"/>
      <c r="P144" s="42"/>
      <c r="Q144" s="43">
        <v>0.377095441260456</v>
      </c>
      <c r="R144" s="38">
        <v>19.6175607216045</v>
      </c>
      <c r="S144" s="44"/>
      <c r="V144" s="31"/>
      <c r="W144" s="31"/>
    </row>
    <row r="145" spans="1:23">
      <c r="A145" s="77"/>
      <c r="B145" s="78">
        <v>133</v>
      </c>
      <c r="C145" s="79" t="s">
        <v>27</v>
      </c>
      <c r="D145" s="46">
        <v>53</v>
      </c>
      <c r="E145" s="102">
        <v>51.56</v>
      </c>
      <c r="F145" s="47"/>
      <c r="G145" s="37"/>
      <c r="H145" s="37">
        <f t="shared" si="14"/>
        <v>51.56</v>
      </c>
      <c r="I145" s="39">
        <f t="shared" si="15"/>
        <v>0.669881822244858</v>
      </c>
      <c r="J145" s="40">
        <f t="shared" si="16"/>
        <v>8.96750698984524</v>
      </c>
      <c r="K145" s="38"/>
      <c r="L145" s="37"/>
      <c r="M145" s="41">
        <f t="shared" si="17"/>
        <v>60.5275069898452</v>
      </c>
      <c r="N145" s="75">
        <f t="shared" si="18"/>
        <v>60.5275069898452</v>
      </c>
      <c r="O145" s="42"/>
      <c r="P145" s="42"/>
      <c r="Q145" s="43">
        <v>0.360858221072552</v>
      </c>
      <c r="R145" s="38">
        <v>18.7728550632132</v>
      </c>
      <c r="S145" s="44"/>
      <c r="V145" s="31"/>
      <c r="W145" s="31"/>
    </row>
    <row r="146" spans="1:23">
      <c r="A146" s="77"/>
      <c r="B146" s="78">
        <v>134</v>
      </c>
      <c r="C146" s="79" t="s">
        <v>27</v>
      </c>
      <c r="D146" s="46">
        <v>54</v>
      </c>
      <c r="E146" s="102">
        <v>36.62</v>
      </c>
      <c r="F146" s="47">
        <v>109</v>
      </c>
      <c r="G146" s="37">
        <v>1.77</v>
      </c>
      <c r="H146" s="37">
        <f t="shared" si="14"/>
        <v>38.39</v>
      </c>
      <c r="I146" s="39">
        <f t="shared" si="15"/>
        <v>0.498773529014354</v>
      </c>
      <c r="J146" s="40">
        <f t="shared" si="16"/>
        <v>6.67693160085645</v>
      </c>
      <c r="K146" s="38"/>
      <c r="L146" s="37"/>
      <c r="M146" s="41">
        <f t="shared" si="17"/>
        <v>43.2969316008564</v>
      </c>
      <c r="N146" s="75">
        <f t="shared" si="18"/>
        <v>45.0669316008564</v>
      </c>
      <c r="O146" s="42"/>
      <c r="P146" s="42"/>
      <c r="Q146" s="43">
        <v>0.268684001298978</v>
      </c>
      <c r="R146" s="38">
        <v>13.9776940627765</v>
      </c>
      <c r="S146" s="44"/>
      <c r="V146" s="31"/>
      <c r="W146" s="31"/>
    </row>
    <row r="147" spans="1:23">
      <c r="A147" s="77"/>
      <c r="B147" s="78">
        <v>135</v>
      </c>
      <c r="C147" s="79" t="s">
        <v>27</v>
      </c>
      <c r="D147" s="46">
        <v>55</v>
      </c>
      <c r="E147" s="102">
        <v>36.62</v>
      </c>
      <c r="F147" s="47">
        <v>92</v>
      </c>
      <c r="G147" s="37">
        <v>1.94</v>
      </c>
      <c r="H147" s="37">
        <f t="shared" si="14"/>
        <v>38.56</v>
      </c>
      <c r="I147" s="39">
        <f t="shared" si="15"/>
        <v>0.500982216170708</v>
      </c>
      <c r="J147" s="40">
        <f t="shared" si="16"/>
        <v>6.70649863321242</v>
      </c>
      <c r="K147" s="38"/>
      <c r="L147" s="37"/>
      <c r="M147" s="41">
        <f t="shared" si="17"/>
        <v>43.3264986332124</v>
      </c>
      <c r="N147" s="75">
        <f t="shared" si="18"/>
        <v>45.2664986332124</v>
      </c>
      <c r="O147" s="42"/>
      <c r="P147" s="42"/>
      <c r="Q147" s="43">
        <v>0.26987379760585</v>
      </c>
      <c r="R147" s="38">
        <v>14.0395905980896</v>
      </c>
      <c r="S147" s="44"/>
      <c r="V147" s="31"/>
      <c r="W147" s="31"/>
    </row>
    <row r="148" spans="1:23">
      <c r="A148" s="77"/>
      <c r="B148" s="78">
        <v>136</v>
      </c>
      <c r="C148" s="79" t="s">
        <v>27</v>
      </c>
      <c r="D148" s="46">
        <v>56</v>
      </c>
      <c r="E148" s="102">
        <v>35.01</v>
      </c>
      <c r="F148" s="47">
        <v>77</v>
      </c>
      <c r="G148" s="37">
        <v>2.03</v>
      </c>
      <c r="H148" s="37">
        <f t="shared" si="14"/>
        <v>37.04</v>
      </c>
      <c r="I148" s="39">
        <f t="shared" si="15"/>
        <v>0.481233954537423</v>
      </c>
      <c r="J148" s="40">
        <f t="shared" si="16"/>
        <v>6.44213457920612</v>
      </c>
      <c r="K148" s="38"/>
      <c r="L148" s="37"/>
      <c r="M148" s="41">
        <f t="shared" si="17"/>
        <v>41.4521345792061</v>
      </c>
      <c r="N148" s="75">
        <f t="shared" si="18"/>
        <v>43.4821345792061</v>
      </c>
      <c r="O148" s="42"/>
      <c r="P148" s="42"/>
      <c r="Q148" s="43">
        <v>0.259235618862051</v>
      </c>
      <c r="R148" s="38">
        <v>13.4861627529367</v>
      </c>
      <c r="S148" s="44"/>
      <c r="V148" s="31"/>
      <c r="W148" s="31"/>
    </row>
    <row r="149" ht="15.75" spans="1:23">
      <c r="A149" s="107"/>
      <c r="B149" s="15">
        <v>137</v>
      </c>
      <c r="C149" s="106" t="s">
        <v>27</v>
      </c>
      <c r="D149" s="55">
        <v>57</v>
      </c>
      <c r="E149" s="104">
        <v>86.52</v>
      </c>
      <c r="F149" s="91"/>
      <c r="G149" s="92"/>
      <c r="H149" s="37">
        <f t="shared" si="14"/>
        <v>86.52</v>
      </c>
      <c r="I149" s="39">
        <f t="shared" si="15"/>
        <v>1.12409183981042</v>
      </c>
      <c r="J149" s="40">
        <f t="shared" si="16"/>
        <v>15.0478802319901</v>
      </c>
      <c r="K149" s="93"/>
      <c r="L149" s="92"/>
      <c r="M149" s="41">
        <f t="shared" si="17"/>
        <v>101.56788023199</v>
      </c>
      <c r="N149" s="75">
        <f t="shared" si="18"/>
        <v>101.56788023199</v>
      </c>
      <c r="O149" s="94"/>
      <c r="P149" s="94"/>
      <c r="Q149" s="43">
        <v>0.605536332179931</v>
      </c>
      <c r="R149" s="38">
        <v>31.5016955017301</v>
      </c>
      <c r="S149" s="44"/>
      <c r="V149" s="31"/>
      <c r="W149" s="31"/>
    </row>
    <row r="150" spans="1:23">
      <c r="A150" s="11" t="s">
        <v>32</v>
      </c>
      <c r="B150" s="7">
        <v>138</v>
      </c>
      <c r="C150" s="70" t="s">
        <v>27</v>
      </c>
      <c r="D150" s="108">
        <v>58</v>
      </c>
      <c r="E150" s="96">
        <v>51.86</v>
      </c>
      <c r="F150" s="97">
        <v>58</v>
      </c>
      <c r="G150" s="100">
        <v>2.09</v>
      </c>
      <c r="H150" s="37">
        <f t="shared" si="14"/>
        <v>53.95</v>
      </c>
      <c r="I150" s="39">
        <f t="shared" si="15"/>
        <v>0.700933365207721</v>
      </c>
      <c r="J150" s="40">
        <f t="shared" si="16"/>
        <v>9.38318468002619</v>
      </c>
      <c r="K150" s="99"/>
      <c r="L150" s="100"/>
      <c r="M150" s="41">
        <f t="shared" si="17"/>
        <v>61.2431846800262</v>
      </c>
      <c r="N150" s="75">
        <f t="shared" si="18"/>
        <v>63.3331846800262</v>
      </c>
      <c r="O150" s="101"/>
      <c r="P150" s="101"/>
      <c r="Q150" s="43">
        <v>0.377585357386815</v>
      </c>
      <c r="R150" s="38">
        <v>19.6430475302628</v>
      </c>
      <c r="S150" s="44"/>
      <c r="V150" s="31"/>
      <c r="W150" s="31"/>
    </row>
    <row r="151" spans="1:23">
      <c r="A151" s="77"/>
      <c r="B151" s="78">
        <v>139</v>
      </c>
      <c r="C151" s="79" t="s">
        <v>27</v>
      </c>
      <c r="D151" s="46">
        <v>59</v>
      </c>
      <c r="E151" s="102">
        <v>35.01</v>
      </c>
      <c r="F151" s="47">
        <v>59</v>
      </c>
      <c r="G151" s="37">
        <v>2.04</v>
      </c>
      <c r="H151" s="37">
        <f t="shared" si="14"/>
        <v>37.05</v>
      </c>
      <c r="I151" s="39">
        <f t="shared" si="15"/>
        <v>0.481363877311326</v>
      </c>
      <c r="J151" s="40">
        <f t="shared" si="16"/>
        <v>6.44387381640353</v>
      </c>
      <c r="K151" s="38"/>
      <c r="L151" s="37"/>
      <c r="M151" s="41">
        <f t="shared" si="17"/>
        <v>41.4538738164035</v>
      </c>
      <c r="N151" s="75">
        <f t="shared" si="18"/>
        <v>43.4938738164035</v>
      </c>
      <c r="O151" s="42"/>
      <c r="P151" s="42"/>
      <c r="Q151" s="43">
        <v>0.259305606880102</v>
      </c>
      <c r="R151" s="38">
        <v>13.4898037256022</v>
      </c>
      <c r="S151" s="44"/>
      <c r="V151" s="31"/>
      <c r="W151" s="31"/>
    </row>
    <row r="152" spans="1:23">
      <c r="A152" s="77"/>
      <c r="B152" s="78">
        <v>140</v>
      </c>
      <c r="C152" s="79" t="s">
        <v>27</v>
      </c>
      <c r="D152" s="46">
        <v>60</v>
      </c>
      <c r="E152" s="102">
        <v>34.95</v>
      </c>
      <c r="F152" s="47">
        <v>60</v>
      </c>
      <c r="G152" s="37">
        <v>2.04</v>
      </c>
      <c r="H152" s="37">
        <f t="shared" si="14"/>
        <v>36.99</v>
      </c>
      <c r="I152" s="39">
        <f t="shared" si="15"/>
        <v>0.480584340667907</v>
      </c>
      <c r="J152" s="40">
        <f t="shared" si="16"/>
        <v>6.43343839321907</v>
      </c>
      <c r="K152" s="38"/>
      <c r="L152" s="37"/>
      <c r="M152" s="41">
        <f t="shared" si="17"/>
        <v>41.3834383932191</v>
      </c>
      <c r="N152" s="75">
        <f t="shared" si="18"/>
        <v>43.4234383932191</v>
      </c>
      <c r="O152" s="42"/>
      <c r="P152" s="42"/>
      <c r="Q152" s="43">
        <v>0.258885678771794</v>
      </c>
      <c r="R152" s="38">
        <v>13.4679578896093</v>
      </c>
      <c r="S152" s="44"/>
      <c r="V152" s="31"/>
      <c r="W152" s="31"/>
    </row>
    <row r="153" spans="1:23">
      <c r="A153" s="77"/>
      <c r="B153" s="78">
        <v>141</v>
      </c>
      <c r="C153" s="79" t="s">
        <v>27</v>
      </c>
      <c r="D153" s="46">
        <v>61</v>
      </c>
      <c r="E153" s="102">
        <v>36.59</v>
      </c>
      <c r="F153" s="47">
        <v>112</v>
      </c>
      <c r="G153" s="37">
        <v>1.51</v>
      </c>
      <c r="H153" s="37">
        <f t="shared" si="14"/>
        <v>38.1</v>
      </c>
      <c r="I153" s="39">
        <f t="shared" si="15"/>
        <v>0.495005768571161</v>
      </c>
      <c r="J153" s="40">
        <f t="shared" si="16"/>
        <v>6.62649372213157</v>
      </c>
      <c r="K153" s="38"/>
      <c r="L153" s="37"/>
      <c r="M153" s="41">
        <f t="shared" si="17"/>
        <v>43.2164937221316</v>
      </c>
      <c r="N153" s="75">
        <f t="shared" si="18"/>
        <v>44.7264937221316</v>
      </c>
      <c r="O153" s="42"/>
      <c r="P153" s="42"/>
      <c r="Q153" s="43">
        <v>0.26665434877549</v>
      </c>
      <c r="R153" s="38">
        <v>13.8721058554775</v>
      </c>
      <c r="S153" s="44"/>
      <c r="V153" s="31"/>
      <c r="W153" s="31"/>
    </row>
    <row r="154" spans="1:23">
      <c r="A154" s="77"/>
      <c r="B154" s="78">
        <v>142</v>
      </c>
      <c r="C154" s="79" t="s">
        <v>27</v>
      </c>
      <c r="D154" s="46">
        <v>62</v>
      </c>
      <c r="E154" s="102">
        <v>36.59</v>
      </c>
      <c r="F154" s="47">
        <v>103</v>
      </c>
      <c r="G154" s="37">
        <v>1.42</v>
      </c>
      <c r="H154" s="37">
        <f t="shared" si="14"/>
        <v>38.01</v>
      </c>
      <c r="I154" s="39">
        <f t="shared" si="15"/>
        <v>0.493836463606033</v>
      </c>
      <c r="J154" s="40">
        <f t="shared" si="16"/>
        <v>6.61084058735488</v>
      </c>
      <c r="K154" s="38"/>
      <c r="L154" s="37"/>
      <c r="M154" s="41">
        <f t="shared" si="17"/>
        <v>43.2008405873549</v>
      </c>
      <c r="N154" s="75">
        <f t="shared" si="18"/>
        <v>44.6208405873549</v>
      </c>
      <c r="O154" s="42"/>
      <c r="P154" s="42"/>
      <c r="Q154" s="43">
        <v>0.266024456613028</v>
      </c>
      <c r="R154" s="38">
        <v>13.8393371014882</v>
      </c>
      <c r="S154" s="44"/>
      <c r="V154" s="31"/>
      <c r="W154" s="31"/>
    </row>
    <row r="155" spans="1:23">
      <c r="A155" s="77"/>
      <c r="B155" s="78">
        <v>143</v>
      </c>
      <c r="C155" s="79" t="s">
        <v>27</v>
      </c>
      <c r="D155" s="46">
        <v>63</v>
      </c>
      <c r="E155" s="102">
        <v>34.93</v>
      </c>
      <c r="F155" s="47">
        <v>64</v>
      </c>
      <c r="G155" s="37">
        <v>2.04</v>
      </c>
      <c r="H155" s="37">
        <f t="shared" si="14"/>
        <v>36.97</v>
      </c>
      <c r="I155" s="39">
        <f t="shared" si="15"/>
        <v>0.480324495120101</v>
      </c>
      <c r="J155" s="40">
        <f t="shared" si="16"/>
        <v>6.42995991882425</v>
      </c>
      <c r="K155" s="38"/>
      <c r="L155" s="37"/>
      <c r="M155" s="41">
        <f t="shared" si="17"/>
        <v>41.3599599188243</v>
      </c>
      <c r="N155" s="75">
        <f t="shared" si="18"/>
        <v>43.3999599188243</v>
      </c>
      <c r="O155" s="42"/>
      <c r="P155" s="42"/>
      <c r="Q155" s="43">
        <v>0.258745702735692</v>
      </c>
      <c r="R155" s="38">
        <v>13.4606759442783</v>
      </c>
      <c r="S155" s="44"/>
      <c r="V155" s="31"/>
      <c r="W155" s="31"/>
    </row>
    <row r="156" spans="1:23">
      <c r="A156" s="77"/>
      <c r="B156" s="78">
        <v>144</v>
      </c>
      <c r="C156" s="79" t="s">
        <v>27</v>
      </c>
      <c r="D156" s="46">
        <v>64</v>
      </c>
      <c r="E156" s="102">
        <v>51.56</v>
      </c>
      <c r="F156" s="47">
        <v>106</v>
      </c>
      <c r="G156" s="37">
        <v>2.14</v>
      </c>
      <c r="H156" s="37">
        <f t="shared" si="14"/>
        <v>53.7</v>
      </c>
      <c r="I156" s="39">
        <f t="shared" si="15"/>
        <v>0.697685295860141</v>
      </c>
      <c r="J156" s="40">
        <f t="shared" si="16"/>
        <v>9.33970375009095</v>
      </c>
      <c r="K156" s="38"/>
      <c r="L156" s="37"/>
      <c r="M156" s="41">
        <f t="shared" si="17"/>
        <v>60.8997037500909</v>
      </c>
      <c r="N156" s="75">
        <f t="shared" si="18"/>
        <v>63.039703750091</v>
      </c>
      <c r="O156" s="42"/>
      <c r="P156" s="42"/>
      <c r="Q156" s="43">
        <v>0.375835656935533</v>
      </c>
      <c r="R156" s="38">
        <v>19.5520232136258</v>
      </c>
      <c r="S156" s="44"/>
      <c r="V156" s="31"/>
      <c r="W156" s="31"/>
    </row>
    <row r="157" spans="1:23">
      <c r="A157" s="77"/>
      <c r="B157" s="78">
        <v>145</v>
      </c>
      <c r="C157" s="79" t="s">
        <v>27</v>
      </c>
      <c r="D157" s="46">
        <v>65</v>
      </c>
      <c r="E157" s="102">
        <v>51.23</v>
      </c>
      <c r="F157" s="47">
        <v>93</v>
      </c>
      <c r="G157" s="37">
        <v>1.94</v>
      </c>
      <c r="H157" s="37">
        <f t="shared" si="14"/>
        <v>53.17</v>
      </c>
      <c r="I157" s="39">
        <f t="shared" si="15"/>
        <v>0.690799388843272</v>
      </c>
      <c r="J157" s="40">
        <f t="shared" si="16"/>
        <v>9.24752417862822</v>
      </c>
      <c r="K157" s="38"/>
      <c r="L157" s="37"/>
      <c r="M157" s="41">
        <f t="shared" si="17"/>
        <v>60.4775241786282</v>
      </c>
      <c r="N157" s="75">
        <f t="shared" si="18"/>
        <v>62.4175241786282</v>
      </c>
      <c r="O157" s="42"/>
      <c r="P157" s="42"/>
      <c r="Q157" s="43">
        <v>0.372126291978813</v>
      </c>
      <c r="R157" s="38">
        <v>19.3590516623554</v>
      </c>
      <c r="S157" s="44"/>
      <c r="V157" s="31"/>
      <c r="W157" s="31"/>
    </row>
    <row r="158" spans="1:23">
      <c r="A158" s="77"/>
      <c r="B158" s="78">
        <v>146</v>
      </c>
      <c r="C158" s="79" t="s">
        <v>27</v>
      </c>
      <c r="D158" s="46">
        <v>66</v>
      </c>
      <c r="E158" s="102">
        <v>51.23</v>
      </c>
      <c r="F158" s="47">
        <v>94</v>
      </c>
      <c r="G158" s="37">
        <v>1.95</v>
      </c>
      <c r="H158" s="37">
        <f t="shared" si="14"/>
        <v>53.18</v>
      </c>
      <c r="I158" s="39">
        <f t="shared" si="15"/>
        <v>0.690929311617175</v>
      </c>
      <c r="J158" s="40">
        <f t="shared" si="16"/>
        <v>9.24926341582563</v>
      </c>
      <c r="K158" s="38"/>
      <c r="L158" s="37"/>
      <c r="M158" s="41">
        <f t="shared" si="17"/>
        <v>60.4792634158256</v>
      </c>
      <c r="N158" s="75">
        <f t="shared" si="18"/>
        <v>62.4292634158256</v>
      </c>
      <c r="O158" s="42"/>
      <c r="P158" s="42"/>
      <c r="Q158" s="43">
        <v>0.372196279996864</v>
      </c>
      <c r="R158" s="38">
        <v>19.3626926350209</v>
      </c>
      <c r="S158" s="44"/>
      <c r="V158" s="31"/>
      <c r="W158" s="31"/>
    </row>
    <row r="159" spans="1:23">
      <c r="A159" s="77"/>
      <c r="B159" s="78">
        <v>147</v>
      </c>
      <c r="C159" s="79" t="s">
        <v>27</v>
      </c>
      <c r="D159" s="46" t="s">
        <v>33</v>
      </c>
      <c r="E159" s="109">
        <v>156.32</v>
      </c>
      <c r="F159" s="37"/>
      <c r="G159" s="37"/>
      <c r="H159" s="37">
        <f t="shared" si="14"/>
        <v>156.32</v>
      </c>
      <c r="I159" s="39">
        <f t="shared" si="15"/>
        <v>2.0309528016547</v>
      </c>
      <c r="J159" s="40">
        <f t="shared" si="16"/>
        <v>27.1877558699109</v>
      </c>
      <c r="K159" s="38"/>
      <c r="L159" s="37"/>
      <c r="M159" s="41">
        <f t="shared" si="17"/>
        <v>183.507755869911</v>
      </c>
      <c r="N159" s="75">
        <f t="shared" si="18"/>
        <v>183.507755869911</v>
      </c>
      <c r="O159" s="42"/>
      <c r="P159" s="42">
        <v>15.04</v>
      </c>
      <c r="Q159" s="43">
        <v>1.09405269817807</v>
      </c>
      <c r="R159" s="38">
        <v>56.9156847067782</v>
      </c>
      <c r="S159" s="44"/>
      <c r="V159" s="31"/>
      <c r="W159" s="31"/>
    </row>
    <row r="160" ht="15.75" spans="1:23">
      <c r="A160" s="20"/>
      <c r="B160" s="105">
        <v>149</v>
      </c>
      <c r="C160" s="54" t="s">
        <v>27</v>
      </c>
      <c r="D160" s="55">
        <v>69</v>
      </c>
      <c r="E160" s="110">
        <v>86.52</v>
      </c>
      <c r="F160" s="92"/>
      <c r="G160" s="92"/>
      <c r="H160" s="37">
        <f t="shared" si="14"/>
        <v>86.52</v>
      </c>
      <c r="I160" s="39">
        <f t="shared" si="15"/>
        <v>1.12409183981042</v>
      </c>
      <c r="J160" s="40">
        <f t="shared" si="16"/>
        <v>15.0478802319901</v>
      </c>
      <c r="K160" s="93"/>
      <c r="L160" s="92"/>
      <c r="M160" s="41">
        <f t="shared" si="17"/>
        <v>101.56788023199</v>
      </c>
      <c r="N160" s="75">
        <f t="shared" si="18"/>
        <v>101.56788023199</v>
      </c>
      <c r="O160" s="94"/>
      <c r="P160" s="94"/>
      <c r="Q160" s="43">
        <v>0.605536332179931</v>
      </c>
      <c r="R160" s="38">
        <v>31.5016955017301</v>
      </c>
      <c r="S160" s="44"/>
      <c r="V160" s="31"/>
      <c r="W160" s="31"/>
    </row>
    <row r="161" ht="15.75" spans="1:21">
      <c r="A161" s="111"/>
      <c r="B161" s="21"/>
      <c r="C161" s="112" t="s">
        <v>34</v>
      </c>
      <c r="D161" s="67"/>
      <c r="E161" s="113"/>
      <c r="F161" s="113"/>
      <c r="G161" s="113"/>
      <c r="H161" s="37"/>
      <c r="I161" s="39"/>
      <c r="J161" s="40"/>
      <c r="K161" s="113"/>
      <c r="L161" s="113"/>
      <c r="M161" s="41"/>
      <c r="N161" s="75"/>
      <c r="O161" s="113"/>
      <c r="P161" s="113"/>
      <c r="Q161" s="39"/>
      <c r="R161" s="37"/>
      <c r="S161" s="44"/>
    </row>
    <row r="162" spans="1:21">
      <c r="A162" s="114" t="s">
        <v>26</v>
      </c>
      <c r="B162" s="7">
        <v>150</v>
      </c>
      <c r="C162" s="70" t="s">
        <v>27</v>
      </c>
      <c r="D162" s="71">
        <v>1</v>
      </c>
      <c r="E162" s="72">
        <v>47.41</v>
      </c>
      <c r="F162" s="115">
        <v>9</v>
      </c>
      <c r="G162" s="116">
        <v>2.2</v>
      </c>
      <c r="H162" s="37">
        <f t="shared" si="14"/>
        <v>49.61</v>
      </c>
      <c r="I162" s="39">
        <f t="shared" si="15"/>
        <v>0.644546881333735</v>
      </c>
      <c r="J162" s="40">
        <f t="shared" si="16"/>
        <v>8.62835573635031</v>
      </c>
      <c r="K162" s="117"/>
      <c r="L162" s="117"/>
      <c r="M162" s="41">
        <f t="shared" si="17"/>
        <v>56.0383557363503</v>
      </c>
      <c r="N162" s="75">
        <f t="shared" si="18"/>
        <v>58.2383557363503</v>
      </c>
      <c r="O162" s="76">
        <v>4.07</v>
      </c>
      <c r="P162" s="101"/>
      <c r="Q162" s="43">
        <v>0.347210557552547</v>
      </c>
      <c r="R162" s="38">
        <v>18.0628653934446</v>
      </c>
      <c r="S162" s="44"/>
    </row>
    <row r="163" spans="1:21">
      <c r="A163" s="118"/>
      <c r="B163" s="78">
        <v>151</v>
      </c>
      <c r="C163" s="79" t="s">
        <v>27</v>
      </c>
      <c r="D163" s="80">
        <v>2</v>
      </c>
      <c r="E163" s="40">
        <v>29.98</v>
      </c>
      <c r="F163" s="119">
        <v>46</v>
      </c>
      <c r="G163" s="40">
        <v>1.72</v>
      </c>
      <c r="H163" s="37">
        <f t="shared" si="14"/>
        <v>31.7</v>
      </c>
      <c r="I163" s="39">
        <f t="shared" si="15"/>
        <v>0.411855193273118</v>
      </c>
      <c r="J163" s="40">
        <f t="shared" si="16"/>
        <v>5.51338191578926</v>
      </c>
      <c r="K163" s="120"/>
      <c r="L163" s="120"/>
      <c r="M163" s="41">
        <f t="shared" si="17"/>
        <v>35.4933819157893</v>
      </c>
      <c r="N163" s="75">
        <f t="shared" si="18"/>
        <v>37.2133819157893</v>
      </c>
      <c r="O163" s="76">
        <v>5</v>
      </c>
      <c r="P163" s="42"/>
      <c r="Q163" s="43">
        <v>0.221862017222651</v>
      </c>
      <c r="R163" s="38">
        <v>11.5418833495706</v>
      </c>
      <c r="S163" s="44"/>
    </row>
    <row r="164" spans="1:21">
      <c r="A164" s="118"/>
      <c r="B164" s="78">
        <v>152</v>
      </c>
      <c r="C164" s="79" t="s">
        <v>27</v>
      </c>
      <c r="D164" s="80">
        <v>3</v>
      </c>
      <c r="E164" s="81">
        <v>29.93</v>
      </c>
      <c r="F164" s="119">
        <v>53</v>
      </c>
      <c r="G164" s="40">
        <v>1.73</v>
      </c>
      <c r="H164" s="37">
        <f t="shared" si="14"/>
        <v>31.66</v>
      </c>
      <c r="I164" s="39">
        <f t="shared" si="15"/>
        <v>0.411335502177506</v>
      </c>
      <c r="J164" s="40">
        <f t="shared" si="16"/>
        <v>5.50642496699961</v>
      </c>
      <c r="K164" s="120"/>
      <c r="L164" s="120"/>
      <c r="M164" s="41">
        <f t="shared" si="17"/>
        <v>35.4364249669996</v>
      </c>
      <c r="N164" s="75">
        <f t="shared" si="18"/>
        <v>37.1664249669996</v>
      </c>
      <c r="O164" s="76">
        <v>5</v>
      </c>
      <c r="P164" s="42"/>
      <c r="Q164" s="43">
        <v>0.221582065150446</v>
      </c>
      <c r="R164" s="38">
        <v>11.5273194589086</v>
      </c>
      <c r="S164" s="44"/>
      <c r="U164" s="1"/>
    </row>
    <row r="165" spans="1:21">
      <c r="A165" s="118"/>
      <c r="B165" s="78">
        <v>153</v>
      </c>
      <c r="C165" s="79" t="s">
        <v>27</v>
      </c>
      <c r="D165" s="80">
        <v>4</v>
      </c>
      <c r="E165" s="81">
        <v>31.38</v>
      </c>
      <c r="F165" s="121"/>
      <c r="G165" s="40"/>
      <c r="H165" s="37">
        <f t="shared" si="14"/>
        <v>31.38</v>
      </c>
      <c r="I165" s="39">
        <f t="shared" si="15"/>
        <v>0.407697664508216</v>
      </c>
      <c r="J165" s="40">
        <f t="shared" si="16"/>
        <v>5.45772632547214</v>
      </c>
      <c r="K165" s="120"/>
      <c r="L165" s="120"/>
      <c r="M165" s="41">
        <f t="shared" si="17"/>
        <v>36.8377263254721</v>
      </c>
      <c r="N165" s="75">
        <f t="shared" si="18"/>
        <v>36.8377263254721</v>
      </c>
      <c r="O165" s="76">
        <v>5.18</v>
      </c>
      <c r="P165" s="42"/>
      <c r="Q165" s="43">
        <v>0.21962240064501</v>
      </c>
      <c r="R165" s="38">
        <v>11.4253722242752</v>
      </c>
      <c r="S165" s="44"/>
    </row>
    <row r="166" spans="1:21">
      <c r="A166" s="118"/>
      <c r="B166" s="78">
        <v>154</v>
      </c>
      <c r="C166" s="79" t="s">
        <v>27</v>
      </c>
      <c r="D166" s="80">
        <v>5</v>
      </c>
      <c r="E166" s="81">
        <v>31.38</v>
      </c>
      <c r="F166" s="121"/>
      <c r="G166" s="40"/>
      <c r="H166" s="37">
        <f t="shared" si="14"/>
        <v>31.38</v>
      </c>
      <c r="I166" s="39">
        <f t="shared" si="15"/>
        <v>0.407697664508216</v>
      </c>
      <c r="J166" s="40">
        <f t="shared" si="16"/>
        <v>5.45772632547214</v>
      </c>
      <c r="K166" s="120"/>
      <c r="L166" s="120"/>
      <c r="M166" s="41">
        <f t="shared" si="17"/>
        <v>36.8377263254721</v>
      </c>
      <c r="N166" s="75">
        <f t="shared" si="18"/>
        <v>36.8377263254721</v>
      </c>
      <c r="O166" s="76">
        <v>10.39</v>
      </c>
      <c r="P166" s="42"/>
      <c r="Q166" s="43">
        <v>0.21962240064501</v>
      </c>
      <c r="R166" s="38">
        <v>11.4253722242752</v>
      </c>
      <c r="S166" s="44"/>
    </row>
    <row r="167" spans="1:21">
      <c r="A167" s="118"/>
      <c r="B167" s="78">
        <v>155</v>
      </c>
      <c r="C167" s="79" t="s">
        <v>27</v>
      </c>
      <c r="D167" s="80">
        <v>6</v>
      </c>
      <c r="E167" s="85">
        <v>29.92</v>
      </c>
      <c r="F167" s="121"/>
      <c r="G167" s="40"/>
      <c r="H167" s="37">
        <f t="shared" si="14"/>
        <v>29.92</v>
      </c>
      <c r="I167" s="39">
        <f t="shared" si="15"/>
        <v>0.38872893951835</v>
      </c>
      <c r="J167" s="40">
        <f t="shared" si="16"/>
        <v>5.2037976946503</v>
      </c>
      <c r="K167" s="120"/>
      <c r="L167" s="120"/>
      <c r="M167" s="41">
        <f t="shared" si="17"/>
        <v>35.1237976946503</v>
      </c>
      <c r="N167" s="75">
        <f t="shared" si="18"/>
        <v>35.1237976946503</v>
      </c>
      <c r="O167" s="76">
        <v>10.03</v>
      </c>
      <c r="P167" s="42"/>
      <c r="Q167" s="43">
        <v>0.209404150009518</v>
      </c>
      <c r="R167" s="38">
        <v>10.8937902151152</v>
      </c>
      <c r="S167" s="44"/>
    </row>
    <row r="168" spans="1:21">
      <c r="A168" s="118"/>
      <c r="B168" s="122">
        <v>156</v>
      </c>
      <c r="C168" s="79" t="s">
        <v>27</v>
      </c>
      <c r="D168" s="35">
        <v>7</v>
      </c>
      <c r="E168" s="85">
        <v>47.44</v>
      </c>
      <c r="F168" s="123"/>
      <c r="G168" s="40"/>
      <c r="H168" s="37">
        <f t="shared" si="14"/>
        <v>47.44</v>
      </c>
      <c r="I168" s="39">
        <f t="shared" si="15"/>
        <v>0.616353639396743</v>
      </c>
      <c r="J168" s="40">
        <f t="shared" si="16"/>
        <v>8.25094126451237</v>
      </c>
      <c r="K168" s="120"/>
      <c r="L168" s="120"/>
      <c r="M168" s="41">
        <f t="shared" si="17"/>
        <v>55.6909412645124</v>
      </c>
      <c r="N168" s="75">
        <f t="shared" si="18"/>
        <v>55.6909412645124</v>
      </c>
      <c r="O168" s="76">
        <v>7.57</v>
      </c>
      <c r="P168" s="42"/>
      <c r="Q168" s="43">
        <v>0.332023157635413</v>
      </c>
      <c r="R168" s="38">
        <v>17.2727743250356</v>
      </c>
      <c r="S168" s="44"/>
    </row>
    <row r="169" spans="1:21">
      <c r="A169" s="118"/>
      <c r="B169" s="122">
        <v>157</v>
      </c>
      <c r="C169" s="79" t="s">
        <v>27</v>
      </c>
      <c r="D169" s="35">
        <v>8</v>
      </c>
      <c r="E169" s="84">
        <v>46.8</v>
      </c>
      <c r="F169" s="123"/>
      <c r="G169" s="40"/>
      <c r="H169" s="37">
        <f t="shared" si="14"/>
        <v>46.8</v>
      </c>
      <c r="I169" s="39">
        <f t="shared" si="15"/>
        <v>0.608038581866938</v>
      </c>
      <c r="J169" s="40">
        <f t="shared" si="16"/>
        <v>8.13963008387814</v>
      </c>
      <c r="K169" s="120"/>
      <c r="L169" s="120"/>
      <c r="M169" s="41">
        <f t="shared" si="17"/>
        <v>54.9396300838781</v>
      </c>
      <c r="N169" s="75">
        <f t="shared" si="18"/>
        <v>54.9396300838781</v>
      </c>
      <c r="O169" s="76">
        <v>7.44</v>
      </c>
      <c r="P169" s="42"/>
      <c r="Q169" s="43">
        <v>0.327543924480129</v>
      </c>
      <c r="R169" s="38">
        <v>17.0397520744449</v>
      </c>
      <c r="S169" s="44"/>
    </row>
    <row r="170" spans="1:21">
      <c r="A170" s="118"/>
      <c r="B170" s="122">
        <v>158</v>
      </c>
      <c r="C170" s="79" t="s">
        <v>27</v>
      </c>
      <c r="D170" s="35">
        <v>9</v>
      </c>
      <c r="E170" s="85">
        <v>47.11</v>
      </c>
      <c r="F170" s="123"/>
      <c r="G170" s="40"/>
      <c r="H170" s="37">
        <f t="shared" si="14"/>
        <v>47.11</v>
      </c>
      <c r="I170" s="39">
        <f t="shared" si="15"/>
        <v>0.612066187857937</v>
      </c>
      <c r="J170" s="40">
        <f t="shared" si="16"/>
        <v>8.19354643699785</v>
      </c>
      <c r="K170" s="120"/>
      <c r="L170" s="120"/>
      <c r="M170" s="41">
        <f t="shared" si="17"/>
        <v>55.3035464369978</v>
      </c>
      <c r="N170" s="75">
        <f t="shared" si="18"/>
        <v>55.3035464369978</v>
      </c>
      <c r="O170" s="76">
        <v>7.5</v>
      </c>
      <c r="P170" s="42"/>
      <c r="Q170" s="43">
        <v>0.32971355303972</v>
      </c>
      <c r="R170" s="38">
        <v>17.1526222270747</v>
      </c>
      <c r="S170" s="44"/>
    </row>
    <row r="171" spans="1:21">
      <c r="A171" s="118"/>
      <c r="B171" s="78">
        <v>159</v>
      </c>
      <c r="C171" s="79" t="s">
        <v>27</v>
      </c>
      <c r="D171" s="80">
        <v>10</v>
      </c>
      <c r="E171" s="85">
        <v>31.42</v>
      </c>
      <c r="F171" s="123"/>
      <c r="G171" s="40"/>
      <c r="H171" s="37">
        <f t="shared" si="14"/>
        <v>31.42</v>
      </c>
      <c r="I171" s="39">
        <f t="shared" si="15"/>
        <v>0.408217355603829</v>
      </c>
      <c r="J171" s="40">
        <f t="shared" si="16"/>
        <v>5.46468327426178</v>
      </c>
      <c r="K171" s="120"/>
      <c r="L171" s="120"/>
      <c r="M171" s="41">
        <f t="shared" si="17"/>
        <v>36.8846832742618</v>
      </c>
      <c r="N171" s="75">
        <f t="shared" si="18"/>
        <v>36.8846832742618</v>
      </c>
      <c r="O171" s="76">
        <v>10.41</v>
      </c>
      <c r="P171" s="42"/>
      <c r="Q171" s="43">
        <v>0.219902352717215</v>
      </c>
      <c r="R171" s="38">
        <v>11.4399361149371</v>
      </c>
      <c r="S171" s="44"/>
    </row>
    <row r="172" customHeight="1" spans="1:21">
      <c r="A172" s="118"/>
      <c r="B172" s="124">
        <v>160</v>
      </c>
      <c r="C172" s="86" t="s">
        <v>28</v>
      </c>
      <c r="D172" s="87">
        <v>11</v>
      </c>
      <c r="E172" s="85">
        <v>31.44</v>
      </c>
      <c r="F172" s="123"/>
      <c r="G172" s="40"/>
      <c r="H172" s="37">
        <f t="shared" si="14"/>
        <v>31.44</v>
      </c>
      <c r="I172" s="39">
        <f t="shared" si="15"/>
        <v>0.408477201151635</v>
      </c>
      <c r="J172" s="40">
        <f t="shared" si="16"/>
        <v>5.4681617486566</v>
      </c>
      <c r="K172" s="120"/>
      <c r="L172" s="120"/>
      <c r="M172" s="41">
        <f t="shared" si="17"/>
        <v>36.9081617486566</v>
      </c>
      <c r="N172" s="75">
        <f t="shared" si="18"/>
        <v>36.9081617486566</v>
      </c>
      <c r="O172" s="42">
        <v>5.18</v>
      </c>
      <c r="P172" s="42"/>
      <c r="Q172" s="43">
        <v>0.220042328753317</v>
      </c>
      <c r="R172" s="38">
        <v>11.4472180602681</v>
      </c>
      <c r="S172" s="44"/>
    </row>
    <row r="173" spans="1:21">
      <c r="A173" s="118"/>
      <c r="B173" s="78">
        <v>161</v>
      </c>
      <c r="C173" s="86" t="s">
        <v>28</v>
      </c>
      <c r="D173" s="80">
        <v>12</v>
      </c>
      <c r="E173" s="84">
        <v>30.01</v>
      </c>
      <c r="F173" s="119">
        <v>22</v>
      </c>
      <c r="G173" s="40">
        <v>1.74</v>
      </c>
      <c r="H173" s="37">
        <f t="shared" si="14"/>
        <v>31.75</v>
      </c>
      <c r="I173" s="39">
        <f t="shared" si="15"/>
        <v>0.412504807142634</v>
      </c>
      <c r="J173" s="40">
        <f t="shared" si="16"/>
        <v>5.5220781017763</v>
      </c>
      <c r="K173" s="120"/>
      <c r="L173" s="120"/>
      <c r="M173" s="41">
        <f t="shared" si="17"/>
        <v>35.5320781017763</v>
      </c>
      <c r="N173" s="75">
        <f t="shared" si="18"/>
        <v>37.2720781017763</v>
      </c>
      <c r="O173" s="42">
        <v>5</v>
      </c>
      <c r="P173" s="42"/>
      <c r="Q173" s="43">
        <v>0.222211957312908</v>
      </c>
      <c r="R173" s="38">
        <v>11.560088212898</v>
      </c>
      <c r="S173" s="44"/>
    </row>
    <row r="174" spans="1:21">
      <c r="A174" s="118"/>
      <c r="B174" s="78">
        <v>162</v>
      </c>
      <c r="C174" s="86" t="s">
        <v>28</v>
      </c>
      <c r="D174" s="80">
        <v>13</v>
      </c>
      <c r="E174" s="85">
        <v>29.96</v>
      </c>
      <c r="F174" s="119">
        <v>23</v>
      </c>
      <c r="G174" s="40">
        <v>1.74</v>
      </c>
      <c r="H174" s="37">
        <f t="shared" si="14"/>
        <v>31.7</v>
      </c>
      <c r="I174" s="39">
        <f t="shared" si="15"/>
        <v>0.411855193273118</v>
      </c>
      <c r="J174" s="40">
        <f t="shared" si="16"/>
        <v>5.51338191578926</v>
      </c>
      <c r="K174" s="120"/>
      <c r="L174" s="120"/>
      <c r="M174" s="41">
        <f t="shared" si="17"/>
        <v>35.4733819157893</v>
      </c>
      <c r="N174" s="75">
        <f t="shared" si="18"/>
        <v>37.2133819157893</v>
      </c>
      <c r="O174" s="42">
        <v>5.01</v>
      </c>
      <c r="P174" s="42"/>
      <c r="Q174" s="43">
        <v>0.221862017222651</v>
      </c>
      <c r="R174" s="38">
        <v>11.5418833495706</v>
      </c>
      <c r="S174" s="44"/>
    </row>
    <row r="175" ht="15.75" spans="1:21">
      <c r="A175" s="125"/>
      <c r="B175" s="88">
        <v>163</v>
      </c>
      <c r="C175" s="54" t="s">
        <v>28</v>
      </c>
      <c r="D175" s="89">
        <v>14</v>
      </c>
      <c r="E175" s="126">
        <v>46.8</v>
      </c>
      <c r="F175" s="127">
        <v>14</v>
      </c>
      <c r="G175" s="126">
        <v>3.21</v>
      </c>
      <c r="H175" s="37">
        <f t="shared" si="14"/>
        <v>50.01</v>
      </c>
      <c r="I175" s="39">
        <f t="shared" si="15"/>
        <v>0.649743792289863</v>
      </c>
      <c r="J175" s="40">
        <f t="shared" si="16"/>
        <v>8.69792522424671</v>
      </c>
      <c r="K175" s="128"/>
      <c r="L175" s="128"/>
      <c r="M175" s="41">
        <f t="shared" si="17"/>
        <v>55.4979252242467</v>
      </c>
      <c r="N175" s="75">
        <f t="shared" si="18"/>
        <v>58.7079252242467</v>
      </c>
      <c r="O175" s="42">
        <v>4.43</v>
      </c>
      <c r="P175" s="94"/>
      <c r="Q175" s="43">
        <v>0.350010078274599</v>
      </c>
      <c r="R175" s="38">
        <v>18.2085043000638</v>
      </c>
      <c r="S175" s="44"/>
    </row>
    <row r="176" spans="1:21">
      <c r="A176" s="114" t="s">
        <v>29</v>
      </c>
      <c r="B176" s="7">
        <v>164</v>
      </c>
      <c r="C176" s="95" t="s">
        <v>27</v>
      </c>
      <c r="D176" s="71">
        <v>15</v>
      </c>
      <c r="E176" s="96">
        <v>51.86</v>
      </c>
      <c r="F176" s="115">
        <v>54</v>
      </c>
      <c r="G176" s="116">
        <v>2.05</v>
      </c>
      <c r="H176" s="37">
        <f t="shared" si="14"/>
        <v>53.91</v>
      </c>
      <c r="I176" s="39">
        <f t="shared" si="15"/>
        <v>0.700413674112108</v>
      </c>
      <c r="J176" s="40">
        <f t="shared" si="16"/>
        <v>9.37622773123655</v>
      </c>
      <c r="K176" s="117"/>
      <c r="L176" s="117"/>
      <c r="M176" s="41">
        <f t="shared" si="17"/>
        <v>61.2362277312366</v>
      </c>
      <c r="N176" s="75">
        <f t="shared" si="18"/>
        <v>63.2862277312366</v>
      </c>
      <c r="O176" s="101"/>
      <c r="P176" s="101"/>
      <c r="Q176" s="43">
        <v>0.37730540531461</v>
      </c>
      <c r="R176" s="38">
        <v>19.6284836396009</v>
      </c>
      <c r="S176" s="44"/>
    </row>
    <row r="177" spans="1:19">
      <c r="A177" s="118"/>
      <c r="B177" s="78">
        <v>165</v>
      </c>
      <c r="C177" s="79" t="s">
        <v>27</v>
      </c>
      <c r="D177" s="80">
        <v>16</v>
      </c>
      <c r="E177" s="102">
        <v>35.01</v>
      </c>
      <c r="F177" s="119">
        <v>38</v>
      </c>
      <c r="G177" s="40">
        <v>1.74</v>
      </c>
      <c r="H177" s="37">
        <f t="shared" si="14"/>
        <v>36.75</v>
      </c>
      <c r="I177" s="39">
        <f t="shared" si="15"/>
        <v>0.47746619409423</v>
      </c>
      <c r="J177" s="40">
        <f t="shared" si="16"/>
        <v>6.39169670048123</v>
      </c>
      <c r="K177" s="120"/>
      <c r="L177" s="120"/>
      <c r="M177" s="41">
        <f t="shared" si="17"/>
        <v>41.4016967004812</v>
      </c>
      <c r="N177" s="75">
        <f t="shared" si="18"/>
        <v>43.1416967004812</v>
      </c>
      <c r="O177" s="42"/>
      <c r="P177" s="42"/>
      <c r="Q177" s="43">
        <v>0.257205966338563</v>
      </c>
      <c r="R177" s="38">
        <v>13.3805745456378</v>
      </c>
      <c r="S177" s="44"/>
    </row>
    <row r="178" spans="1:19">
      <c r="A178" s="118"/>
      <c r="B178" s="78">
        <v>166</v>
      </c>
      <c r="C178" s="79" t="s">
        <v>27</v>
      </c>
      <c r="D178" s="80">
        <v>17</v>
      </c>
      <c r="E178" s="102">
        <v>34.95</v>
      </c>
      <c r="F178" s="119">
        <v>20</v>
      </c>
      <c r="G178" s="40">
        <v>1.74</v>
      </c>
      <c r="H178" s="37">
        <f t="shared" si="14"/>
        <v>36.69</v>
      </c>
      <c r="I178" s="39">
        <f t="shared" si="15"/>
        <v>0.476686657450811</v>
      </c>
      <c r="J178" s="40">
        <f t="shared" si="16"/>
        <v>6.38126127729678</v>
      </c>
      <c r="K178" s="120"/>
      <c r="L178" s="120"/>
      <c r="M178" s="41">
        <f t="shared" si="17"/>
        <v>41.3312612772968</v>
      </c>
      <c r="N178" s="75">
        <f t="shared" si="18"/>
        <v>43.0712612772968</v>
      </c>
      <c r="O178" s="42"/>
      <c r="P178" s="42"/>
      <c r="Q178" s="43">
        <v>0.256786038230255</v>
      </c>
      <c r="R178" s="38">
        <v>13.3587287096449</v>
      </c>
      <c r="S178" s="44"/>
    </row>
    <row r="179" spans="1:19">
      <c r="A179" s="118"/>
      <c r="B179" s="78">
        <v>167</v>
      </c>
      <c r="C179" s="79" t="s">
        <v>27</v>
      </c>
      <c r="D179" s="80">
        <v>18</v>
      </c>
      <c r="E179" s="102">
        <v>36.59</v>
      </c>
      <c r="F179" s="119">
        <v>25</v>
      </c>
      <c r="G179" s="40">
        <v>1.36</v>
      </c>
      <c r="H179" s="37">
        <f t="shared" si="14"/>
        <v>37.95</v>
      </c>
      <c r="I179" s="39">
        <f t="shared" si="15"/>
        <v>0.493056926962613</v>
      </c>
      <c r="J179" s="40">
        <f t="shared" si="16"/>
        <v>6.60040516417042</v>
      </c>
      <c r="K179" s="120"/>
      <c r="L179" s="120"/>
      <c r="M179" s="41">
        <f t="shared" si="17"/>
        <v>43.1904051641704</v>
      </c>
      <c r="N179" s="75">
        <f t="shared" si="18"/>
        <v>44.5504051641704</v>
      </c>
      <c r="O179" s="42"/>
      <c r="P179" s="42"/>
      <c r="Q179" s="43">
        <v>0.26560452850472</v>
      </c>
      <c r="R179" s="38">
        <v>13.8174912654954</v>
      </c>
      <c r="S179" s="44"/>
    </row>
    <row r="180" spans="1:19">
      <c r="A180" s="118"/>
      <c r="B180" s="78">
        <v>168</v>
      </c>
      <c r="C180" s="79" t="s">
        <v>27</v>
      </c>
      <c r="D180" s="80">
        <v>19</v>
      </c>
      <c r="E180" s="102">
        <v>36.59</v>
      </c>
      <c r="F180" s="119">
        <v>35</v>
      </c>
      <c r="G180" s="40">
        <v>1.38</v>
      </c>
      <c r="H180" s="37">
        <f t="shared" si="14"/>
        <v>37.97</v>
      </c>
      <c r="I180" s="39">
        <f t="shared" si="15"/>
        <v>0.49331677251042</v>
      </c>
      <c r="J180" s="40">
        <f t="shared" si="16"/>
        <v>6.60388363856524</v>
      </c>
      <c r="K180" s="120"/>
      <c r="L180" s="120"/>
      <c r="M180" s="41">
        <f t="shared" si="17"/>
        <v>43.1938836385652</v>
      </c>
      <c r="N180" s="75">
        <f t="shared" si="18"/>
        <v>44.5738836385652</v>
      </c>
      <c r="O180" s="42"/>
      <c r="P180" s="42"/>
      <c r="Q180" s="43">
        <v>0.265744504540823</v>
      </c>
      <c r="R180" s="38">
        <v>13.8247732108263</v>
      </c>
      <c r="S180" s="44"/>
    </row>
    <row r="181" spans="1:19">
      <c r="A181" s="118"/>
      <c r="B181" s="78">
        <v>169</v>
      </c>
      <c r="C181" s="79" t="s">
        <v>27</v>
      </c>
      <c r="D181" s="80">
        <v>20</v>
      </c>
      <c r="E181" s="102">
        <v>34.93</v>
      </c>
      <c r="F181" s="119">
        <v>37</v>
      </c>
      <c r="G181" s="40">
        <v>1.76</v>
      </c>
      <c r="H181" s="37">
        <f t="shared" si="14"/>
        <v>36.69</v>
      </c>
      <c r="I181" s="39">
        <f t="shared" si="15"/>
        <v>0.476686657450811</v>
      </c>
      <c r="J181" s="40">
        <f t="shared" si="16"/>
        <v>6.38126127729678</v>
      </c>
      <c r="K181" s="120"/>
      <c r="L181" s="120"/>
      <c r="M181" s="41">
        <f t="shared" si="17"/>
        <v>41.3112612772968</v>
      </c>
      <c r="N181" s="75">
        <f t="shared" si="18"/>
        <v>43.0712612772968</v>
      </c>
      <c r="O181" s="42"/>
      <c r="P181" s="42"/>
      <c r="Q181" s="43">
        <v>0.256786038230255</v>
      </c>
      <c r="R181" s="38">
        <v>13.3587287096449</v>
      </c>
      <c r="S181" s="44"/>
    </row>
    <row r="182" spans="1:19">
      <c r="A182" s="118"/>
      <c r="B182" s="78">
        <v>170</v>
      </c>
      <c r="C182" s="103" t="s">
        <v>27</v>
      </c>
      <c r="D182" s="80">
        <v>21</v>
      </c>
      <c r="E182" s="102">
        <v>51.56</v>
      </c>
      <c r="F182" s="119"/>
      <c r="G182" s="40"/>
      <c r="H182" s="37">
        <f t="shared" si="14"/>
        <v>51.56</v>
      </c>
      <c r="I182" s="39">
        <f t="shared" si="15"/>
        <v>0.669881822244858</v>
      </c>
      <c r="J182" s="40">
        <f t="shared" si="16"/>
        <v>8.96750698984524</v>
      </c>
      <c r="K182" s="120"/>
      <c r="L182" s="120"/>
      <c r="M182" s="41">
        <f t="shared" si="17"/>
        <v>60.5275069898452</v>
      </c>
      <c r="N182" s="75">
        <f t="shared" si="18"/>
        <v>60.5275069898452</v>
      </c>
      <c r="O182" s="42"/>
      <c r="P182" s="42"/>
      <c r="Q182" s="43">
        <v>0.360858221072552</v>
      </c>
      <c r="R182" s="38">
        <v>18.7728550632132</v>
      </c>
      <c r="S182" s="44"/>
    </row>
    <row r="183" spans="1:19">
      <c r="A183" s="118"/>
      <c r="B183" s="124">
        <v>171</v>
      </c>
      <c r="C183" s="86" t="s">
        <v>27</v>
      </c>
      <c r="D183" s="87">
        <v>22</v>
      </c>
      <c r="E183" s="102">
        <v>51.23</v>
      </c>
      <c r="F183" s="119">
        <v>15</v>
      </c>
      <c r="G183" s="40">
        <v>3.21</v>
      </c>
      <c r="H183" s="37">
        <f t="shared" si="14"/>
        <v>54.44</v>
      </c>
      <c r="I183" s="39">
        <f t="shared" si="15"/>
        <v>0.707299581128977</v>
      </c>
      <c r="J183" s="40">
        <f t="shared" si="16"/>
        <v>9.46840730269928</v>
      </c>
      <c r="K183" s="120"/>
      <c r="L183" s="120"/>
      <c r="M183" s="41">
        <f t="shared" si="17"/>
        <v>60.6984073026993</v>
      </c>
      <c r="N183" s="75">
        <f t="shared" si="18"/>
        <v>63.9084073026993</v>
      </c>
      <c r="O183" s="76"/>
      <c r="P183" s="42"/>
      <c r="Q183" s="43">
        <v>0.38101477027133</v>
      </c>
      <c r="R183" s="38">
        <v>19.8214551908713</v>
      </c>
      <c r="S183" s="44"/>
    </row>
    <row r="184" spans="1:19">
      <c r="A184" s="118"/>
      <c r="B184" s="78">
        <v>172</v>
      </c>
      <c r="C184" s="79" t="s">
        <v>27</v>
      </c>
      <c r="D184" s="80">
        <v>23</v>
      </c>
      <c r="E184" s="102">
        <v>51.23</v>
      </c>
      <c r="F184" s="119">
        <v>29</v>
      </c>
      <c r="G184" s="40">
        <v>3.41</v>
      </c>
      <c r="H184" s="37">
        <f t="shared" si="14"/>
        <v>54.64</v>
      </c>
      <c r="I184" s="39">
        <f t="shared" si="15"/>
        <v>0.709898036607041</v>
      </c>
      <c r="J184" s="40">
        <f t="shared" si="16"/>
        <v>9.50319204664747</v>
      </c>
      <c r="K184" s="120"/>
      <c r="L184" s="120"/>
      <c r="M184" s="41">
        <f t="shared" si="17"/>
        <v>60.7331920466475</v>
      </c>
      <c r="N184" s="75">
        <f t="shared" si="18"/>
        <v>64.1431920466475</v>
      </c>
      <c r="O184" s="76"/>
      <c r="P184" s="42"/>
      <c r="Q184" s="43">
        <v>0.382414530632356</v>
      </c>
      <c r="R184" s="38">
        <v>19.8942746441809</v>
      </c>
      <c r="S184" s="44"/>
    </row>
    <row r="185" spans="1:19">
      <c r="A185" s="118"/>
      <c r="B185" s="78">
        <v>173</v>
      </c>
      <c r="C185" s="79" t="s">
        <v>27</v>
      </c>
      <c r="D185" s="80">
        <v>24</v>
      </c>
      <c r="E185" s="102">
        <v>51.56</v>
      </c>
      <c r="F185" s="119">
        <v>17</v>
      </c>
      <c r="G185" s="40">
        <v>2.23</v>
      </c>
      <c r="H185" s="37">
        <f t="shared" si="14"/>
        <v>53.79</v>
      </c>
      <c r="I185" s="39">
        <f t="shared" si="15"/>
        <v>0.698854600825269</v>
      </c>
      <c r="J185" s="40">
        <f t="shared" si="16"/>
        <v>9.35535688486763</v>
      </c>
      <c r="K185" s="120"/>
      <c r="L185" s="120"/>
      <c r="M185" s="41">
        <f t="shared" si="17"/>
        <v>60.9153568848676</v>
      </c>
      <c r="N185" s="75">
        <f t="shared" si="18"/>
        <v>63.1453568848676</v>
      </c>
      <c r="O185" s="76"/>
      <c r="P185" s="42"/>
      <c r="Q185" s="43">
        <v>0.376465549097994</v>
      </c>
      <c r="R185" s="38">
        <v>19.5847919676151</v>
      </c>
      <c r="S185" s="44"/>
    </row>
    <row r="186" spans="1:19">
      <c r="A186" s="118"/>
      <c r="B186" s="78">
        <v>174</v>
      </c>
      <c r="C186" s="79" t="s">
        <v>27</v>
      </c>
      <c r="D186" s="80">
        <v>25</v>
      </c>
      <c r="E186" s="102">
        <v>36.62</v>
      </c>
      <c r="F186" s="119">
        <v>34</v>
      </c>
      <c r="G186" s="40">
        <v>1.43</v>
      </c>
      <c r="H186" s="37">
        <f t="shared" si="14"/>
        <v>38.05</v>
      </c>
      <c r="I186" s="39">
        <f t="shared" si="15"/>
        <v>0.494356154701645</v>
      </c>
      <c r="J186" s="40">
        <f t="shared" si="16"/>
        <v>6.61779753614452</v>
      </c>
      <c r="K186" s="120"/>
      <c r="L186" s="120"/>
      <c r="M186" s="41">
        <f t="shared" si="17"/>
        <v>43.2377975361445</v>
      </c>
      <c r="N186" s="75">
        <f t="shared" si="18"/>
        <v>44.6677975361445</v>
      </c>
      <c r="O186" s="76"/>
      <c r="P186" s="42"/>
      <c r="Q186" s="43">
        <v>0.266304408685233</v>
      </c>
      <c r="R186" s="38">
        <v>13.8539009921501</v>
      </c>
      <c r="S186" s="44"/>
    </row>
    <row r="187" spans="1:19">
      <c r="A187" s="118"/>
      <c r="B187" s="78">
        <v>175</v>
      </c>
      <c r="C187" s="79" t="s">
        <v>27</v>
      </c>
      <c r="D187" s="80">
        <v>26</v>
      </c>
      <c r="E187" s="102">
        <v>36.62</v>
      </c>
      <c r="F187" s="119">
        <v>48</v>
      </c>
      <c r="G187" s="40">
        <v>1.53</v>
      </c>
      <c r="H187" s="37">
        <f t="shared" si="14"/>
        <v>38.15</v>
      </c>
      <c r="I187" s="39">
        <f t="shared" si="15"/>
        <v>0.495655382440677</v>
      </c>
      <c r="J187" s="40">
        <f t="shared" si="16"/>
        <v>6.63518990811862</v>
      </c>
      <c r="K187" s="120"/>
      <c r="L187" s="120"/>
      <c r="M187" s="41">
        <f t="shared" si="17"/>
        <v>43.2551899081186</v>
      </c>
      <c r="N187" s="75">
        <f t="shared" si="18"/>
        <v>44.7851899081186</v>
      </c>
      <c r="O187" s="76"/>
      <c r="P187" s="42"/>
      <c r="Q187" s="43">
        <v>0.267004288865746</v>
      </c>
      <c r="R187" s="38">
        <v>13.8903107188049</v>
      </c>
      <c r="S187" s="44"/>
    </row>
    <row r="188" spans="1:19">
      <c r="A188" s="118"/>
      <c r="B188" s="78">
        <v>176</v>
      </c>
      <c r="C188" s="79" t="s">
        <v>27</v>
      </c>
      <c r="D188" s="80">
        <v>27</v>
      </c>
      <c r="E188" s="102">
        <v>35.01</v>
      </c>
      <c r="F188" s="119">
        <v>52</v>
      </c>
      <c r="G188" s="40">
        <v>1.77</v>
      </c>
      <c r="H188" s="37">
        <f t="shared" si="14"/>
        <v>36.78</v>
      </c>
      <c r="I188" s="39">
        <f t="shared" si="15"/>
        <v>0.47785596241594</v>
      </c>
      <c r="J188" s="40">
        <f t="shared" si="16"/>
        <v>6.39691441207346</v>
      </c>
      <c r="K188" s="120"/>
      <c r="L188" s="120"/>
      <c r="M188" s="41">
        <f t="shared" si="17"/>
        <v>41.4069144120735</v>
      </c>
      <c r="N188" s="75">
        <f t="shared" si="18"/>
        <v>43.1769144120735</v>
      </c>
      <c r="O188" s="76"/>
      <c r="P188" s="42"/>
      <c r="Q188" s="43">
        <v>0.257415930392717</v>
      </c>
      <c r="R188" s="38">
        <v>13.3914974636342</v>
      </c>
      <c r="S188" s="44"/>
    </row>
    <row r="189" spans="1:19">
      <c r="A189" s="118"/>
      <c r="B189" s="78">
        <v>177</v>
      </c>
      <c r="C189" s="79" t="s">
        <v>27</v>
      </c>
      <c r="D189" s="80">
        <v>28</v>
      </c>
      <c r="E189" s="102">
        <v>34.97</v>
      </c>
      <c r="F189" s="119">
        <v>50</v>
      </c>
      <c r="G189" s="40">
        <v>1.69</v>
      </c>
      <c r="H189" s="37">
        <f t="shared" si="14"/>
        <v>36.66</v>
      </c>
      <c r="I189" s="39">
        <f t="shared" si="15"/>
        <v>0.476296889129102</v>
      </c>
      <c r="J189" s="40">
        <f t="shared" si="16"/>
        <v>6.37604356570454</v>
      </c>
      <c r="K189" s="120"/>
      <c r="L189" s="120"/>
      <c r="M189" s="41">
        <f t="shared" si="17"/>
        <v>41.3460435657045</v>
      </c>
      <c r="N189" s="75">
        <f t="shared" si="18"/>
        <v>43.0360435657045</v>
      </c>
      <c r="O189" s="76"/>
      <c r="P189" s="42"/>
      <c r="Q189" s="43">
        <v>0.256576074176101</v>
      </c>
      <c r="R189" s="38">
        <v>13.3478057916485</v>
      </c>
      <c r="S189" s="44"/>
    </row>
    <row r="190" ht="15.75" spans="1:19">
      <c r="A190" s="125"/>
      <c r="B190" s="88">
        <v>178</v>
      </c>
      <c r="C190" s="54" t="s">
        <v>27</v>
      </c>
      <c r="D190" s="89">
        <v>29</v>
      </c>
      <c r="E190" s="104">
        <v>51.23</v>
      </c>
      <c r="F190" s="127">
        <v>32</v>
      </c>
      <c r="G190" s="126">
        <v>3.49</v>
      </c>
      <c r="H190" s="37">
        <f t="shared" si="14"/>
        <v>54.72</v>
      </c>
      <c r="I190" s="39">
        <f t="shared" si="15"/>
        <v>0.710937418798266</v>
      </c>
      <c r="J190" s="40">
        <f t="shared" si="16"/>
        <v>9.51710594422675</v>
      </c>
      <c r="K190" s="128"/>
      <c r="L190" s="128"/>
      <c r="M190" s="41">
        <f t="shared" si="17"/>
        <v>60.7471059442267</v>
      </c>
      <c r="N190" s="75">
        <f t="shared" si="18"/>
        <v>64.2371059442268</v>
      </c>
      <c r="O190" s="129"/>
      <c r="P190" s="94"/>
      <c r="Q190" s="43">
        <v>0.382974434776766</v>
      </c>
      <c r="R190" s="38">
        <v>19.9234024255048</v>
      </c>
      <c r="S190" s="44"/>
    </row>
    <row r="191" spans="1:19">
      <c r="A191" s="114" t="s">
        <v>30</v>
      </c>
      <c r="B191" s="7">
        <v>179</v>
      </c>
      <c r="C191" s="95" t="s">
        <v>27</v>
      </c>
      <c r="D191" s="71">
        <v>30</v>
      </c>
      <c r="E191" s="96">
        <v>51.86</v>
      </c>
      <c r="F191" s="115">
        <v>55</v>
      </c>
      <c r="G191" s="116">
        <v>2.07</v>
      </c>
      <c r="H191" s="37">
        <f t="shared" si="14"/>
        <v>53.93</v>
      </c>
      <c r="I191" s="39">
        <f t="shared" si="15"/>
        <v>0.700673519659914</v>
      </c>
      <c r="J191" s="40">
        <f t="shared" si="16"/>
        <v>9.37970620563137</v>
      </c>
      <c r="K191" s="117"/>
      <c r="L191" s="117"/>
      <c r="M191" s="41">
        <f t="shared" si="17"/>
        <v>61.2397062056314</v>
      </c>
      <c r="N191" s="75">
        <f t="shared" si="18"/>
        <v>63.3097062056314</v>
      </c>
      <c r="O191" s="130"/>
      <c r="P191" s="101"/>
      <c r="Q191" s="43">
        <v>0.377445381350713</v>
      </c>
      <c r="R191" s="38">
        <v>19.6357655849319</v>
      </c>
      <c r="S191" s="44"/>
    </row>
    <row r="192" spans="1:19">
      <c r="A192" s="118"/>
      <c r="B192" s="78">
        <v>180</v>
      </c>
      <c r="C192" s="79" t="s">
        <v>27</v>
      </c>
      <c r="D192" s="80">
        <v>31</v>
      </c>
      <c r="E192" s="102">
        <v>35.01</v>
      </c>
      <c r="F192" s="119">
        <v>24</v>
      </c>
      <c r="G192" s="40">
        <v>1.78</v>
      </c>
      <c r="H192" s="37">
        <f t="shared" si="14"/>
        <v>36.79</v>
      </c>
      <c r="I192" s="39">
        <f t="shared" si="15"/>
        <v>0.477985885189843</v>
      </c>
      <c r="J192" s="40">
        <f t="shared" si="16"/>
        <v>6.39865364927087</v>
      </c>
      <c r="K192" s="120"/>
      <c r="L192" s="120"/>
      <c r="M192" s="41">
        <f t="shared" si="17"/>
        <v>41.4086536492709</v>
      </c>
      <c r="N192" s="75">
        <f t="shared" si="18"/>
        <v>43.1886536492709</v>
      </c>
      <c r="O192" s="76"/>
      <c r="P192" s="42"/>
      <c r="Q192" s="43">
        <v>0.257485918410768</v>
      </c>
      <c r="R192" s="38">
        <v>13.3951384362997</v>
      </c>
      <c r="S192" s="44"/>
    </row>
    <row r="193" spans="1:19">
      <c r="A193" s="118"/>
      <c r="B193" s="124">
        <v>181</v>
      </c>
      <c r="C193" s="86" t="s">
        <v>27</v>
      </c>
      <c r="D193" s="87">
        <v>32</v>
      </c>
      <c r="E193" s="102">
        <v>34.95</v>
      </c>
      <c r="F193" s="119">
        <v>10</v>
      </c>
      <c r="G193" s="40">
        <v>1.93</v>
      </c>
      <c r="H193" s="37">
        <f t="shared" si="14"/>
        <v>36.88</v>
      </c>
      <c r="I193" s="39">
        <f t="shared" si="15"/>
        <v>0.479155190154972</v>
      </c>
      <c r="J193" s="40">
        <f t="shared" si="16"/>
        <v>6.41430678404756</v>
      </c>
      <c r="K193" s="120"/>
      <c r="L193" s="120"/>
      <c r="M193" s="41">
        <f t="shared" si="17"/>
        <v>41.3643067840476</v>
      </c>
      <c r="N193" s="75">
        <f t="shared" si="18"/>
        <v>43.2943067840476</v>
      </c>
      <c r="O193" s="42"/>
      <c r="P193" s="42"/>
      <c r="Q193" s="43">
        <v>0.25811581057323</v>
      </c>
      <c r="R193" s="38">
        <v>13.427907190289</v>
      </c>
      <c r="S193" s="44"/>
    </row>
    <row r="194" spans="1:19">
      <c r="A194" s="118"/>
      <c r="B194" s="78">
        <v>182</v>
      </c>
      <c r="C194" s="79" t="s">
        <v>27</v>
      </c>
      <c r="D194" s="80">
        <v>33</v>
      </c>
      <c r="E194" s="102">
        <v>36.59</v>
      </c>
      <c r="F194" s="119">
        <v>36</v>
      </c>
      <c r="G194" s="40">
        <v>1.6</v>
      </c>
      <c r="H194" s="37">
        <f t="shared" si="14"/>
        <v>38.19</v>
      </c>
      <c r="I194" s="39">
        <f t="shared" si="15"/>
        <v>0.49617507353629</v>
      </c>
      <c r="J194" s="40">
        <f t="shared" si="16"/>
        <v>6.64214685690825</v>
      </c>
      <c r="K194" s="120"/>
      <c r="L194" s="120"/>
      <c r="M194" s="41">
        <f t="shared" si="17"/>
        <v>43.2321468569083</v>
      </c>
      <c r="N194" s="75">
        <f t="shared" si="18"/>
        <v>44.8321468569083</v>
      </c>
      <c r="O194" s="42"/>
      <c r="P194" s="42"/>
      <c r="Q194" s="43">
        <v>0.267284240937951</v>
      </c>
      <c r="R194" s="38">
        <v>13.9048746094669</v>
      </c>
      <c r="S194" s="44"/>
    </row>
    <row r="195" spans="1:19">
      <c r="A195" s="118"/>
      <c r="B195" s="78">
        <v>183</v>
      </c>
      <c r="C195" s="79" t="s">
        <v>27</v>
      </c>
      <c r="D195" s="80">
        <v>34</v>
      </c>
      <c r="E195" s="102">
        <v>36.59</v>
      </c>
      <c r="F195" s="119">
        <v>51</v>
      </c>
      <c r="G195" s="40">
        <v>1.6</v>
      </c>
      <c r="H195" s="37">
        <f t="shared" si="14"/>
        <v>38.19</v>
      </c>
      <c r="I195" s="39">
        <f t="shared" si="15"/>
        <v>0.49617507353629</v>
      </c>
      <c r="J195" s="40">
        <f t="shared" si="16"/>
        <v>6.64214685690825</v>
      </c>
      <c r="K195" s="120"/>
      <c r="L195" s="120"/>
      <c r="M195" s="41">
        <f t="shared" si="17"/>
        <v>43.2321468569083</v>
      </c>
      <c r="N195" s="75">
        <f t="shared" si="18"/>
        <v>44.8321468569083</v>
      </c>
      <c r="O195" s="42"/>
      <c r="P195" s="42"/>
      <c r="Q195" s="43">
        <v>0.267284240937951</v>
      </c>
      <c r="R195" s="38">
        <v>13.9048746094669</v>
      </c>
      <c r="S195" s="44"/>
    </row>
    <row r="196" spans="1:19">
      <c r="A196" s="118"/>
      <c r="B196" s="78">
        <v>184</v>
      </c>
      <c r="C196" s="79" t="s">
        <v>27</v>
      </c>
      <c r="D196" s="80">
        <v>35</v>
      </c>
      <c r="E196" s="102">
        <v>34.93</v>
      </c>
      <c r="F196" s="119">
        <v>11</v>
      </c>
      <c r="G196" s="40">
        <v>1.94</v>
      </c>
      <c r="H196" s="37">
        <f t="shared" si="14"/>
        <v>36.87</v>
      </c>
      <c r="I196" s="39">
        <f t="shared" si="15"/>
        <v>0.479025267381069</v>
      </c>
      <c r="J196" s="40">
        <f t="shared" si="16"/>
        <v>6.41256754685015</v>
      </c>
      <c r="K196" s="120"/>
      <c r="L196" s="120"/>
      <c r="M196" s="41">
        <f t="shared" si="17"/>
        <v>41.3425675468501</v>
      </c>
      <c r="N196" s="75">
        <f t="shared" si="18"/>
        <v>43.2825675468501</v>
      </c>
      <c r="O196" s="42"/>
      <c r="P196" s="42"/>
      <c r="Q196" s="43">
        <v>0.258045822555179</v>
      </c>
      <c r="R196" s="38">
        <v>13.4242662176235</v>
      </c>
      <c r="S196" s="44"/>
    </row>
    <row r="197" spans="1:19">
      <c r="A197" s="118"/>
      <c r="B197" s="78">
        <v>185</v>
      </c>
      <c r="C197" s="79" t="s">
        <v>27</v>
      </c>
      <c r="D197" s="80">
        <v>36</v>
      </c>
      <c r="E197" s="102">
        <v>51.56</v>
      </c>
      <c r="F197" s="119"/>
      <c r="G197" s="40"/>
      <c r="H197" s="37">
        <f t="shared" si="14"/>
        <v>51.56</v>
      </c>
      <c r="I197" s="39">
        <f t="shared" si="15"/>
        <v>0.669881822244858</v>
      </c>
      <c r="J197" s="40">
        <f t="shared" si="16"/>
        <v>8.96750698984524</v>
      </c>
      <c r="K197" s="120"/>
      <c r="L197" s="120"/>
      <c r="M197" s="41">
        <f t="shared" si="17"/>
        <v>60.5275069898452</v>
      </c>
      <c r="N197" s="75">
        <f t="shared" si="18"/>
        <v>60.5275069898452</v>
      </c>
      <c r="O197" s="42"/>
      <c r="P197" s="42"/>
      <c r="Q197" s="43">
        <v>0.360858221072552</v>
      </c>
      <c r="R197" s="38">
        <v>18.7728550632132</v>
      </c>
      <c r="S197" s="44"/>
    </row>
    <row r="198" spans="1:19">
      <c r="A198" s="118"/>
      <c r="B198" s="78">
        <v>186</v>
      </c>
      <c r="C198" s="79" t="s">
        <v>27</v>
      </c>
      <c r="D198" s="80">
        <v>37</v>
      </c>
      <c r="E198" s="102">
        <v>51.23</v>
      </c>
      <c r="F198" s="119">
        <v>33</v>
      </c>
      <c r="G198" s="40">
        <v>3.49</v>
      </c>
      <c r="H198" s="37">
        <f t="shared" si="14"/>
        <v>54.72</v>
      </c>
      <c r="I198" s="39">
        <f t="shared" si="15"/>
        <v>0.710937418798266</v>
      </c>
      <c r="J198" s="40">
        <f t="shared" si="16"/>
        <v>9.51710594422675</v>
      </c>
      <c r="K198" s="120"/>
      <c r="L198" s="120"/>
      <c r="M198" s="41">
        <f t="shared" si="17"/>
        <v>60.7471059442267</v>
      </c>
      <c r="N198" s="75">
        <f t="shared" si="18"/>
        <v>64.2371059442268</v>
      </c>
      <c r="O198" s="42"/>
      <c r="P198" s="42"/>
      <c r="Q198" s="43">
        <v>0.382974434776766</v>
      </c>
      <c r="R198" s="38">
        <v>19.9234024255048</v>
      </c>
      <c r="S198" s="44"/>
    </row>
    <row r="199" spans="1:19">
      <c r="A199" s="118"/>
      <c r="B199" s="78">
        <v>187</v>
      </c>
      <c r="C199" s="79" t="s">
        <v>27</v>
      </c>
      <c r="D199" s="80">
        <v>38</v>
      </c>
      <c r="E199" s="102">
        <v>51.23</v>
      </c>
      <c r="F199" s="119">
        <v>27</v>
      </c>
      <c r="G199" s="40">
        <v>3.56</v>
      </c>
      <c r="H199" s="37">
        <f t="shared" si="14"/>
        <v>54.79</v>
      </c>
      <c r="I199" s="39">
        <f t="shared" si="15"/>
        <v>0.711846878215589</v>
      </c>
      <c r="J199" s="40">
        <f t="shared" si="16"/>
        <v>9.52928060460862</v>
      </c>
      <c r="K199" s="120"/>
      <c r="L199" s="120"/>
      <c r="M199" s="41">
        <f t="shared" si="17"/>
        <v>60.7592806046086</v>
      </c>
      <c r="N199" s="75">
        <f t="shared" si="18"/>
        <v>64.3192806046086</v>
      </c>
      <c r="O199" s="42"/>
      <c r="P199" s="42"/>
      <c r="Q199" s="43">
        <v>0.383464350903125</v>
      </c>
      <c r="R199" s="38">
        <v>19.9488892341631</v>
      </c>
      <c r="S199" s="44"/>
    </row>
    <row r="200" spans="1:19">
      <c r="A200" s="118"/>
      <c r="B200" s="78">
        <v>188</v>
      </c>
      <c r="C200" s="79" t="s">
        <v>27</v>
      </c>
      <c r="D200" s="80">
        <v>39</v>
      </c>
      <c r="E200" s="102">
        <v>51.56</v>
      </c>
      <c r="F200" s="119">
        <v>45</v>
      </c>
      <c r="G200" s="40">
        <v>2.36</v>
      </c>
      <c r="H200" s="37">
        <f t="shared" si="14"/>
        <v>53.92</v>
      </c>
      <c r="I200" s="39">
        <f t="shared" si="15"/>
        <v>0.700543596886011</v>
      </c>
      <c r="J200" s="40">
        <f t="shared" si="16"/>
        <v>9.37796696843396</v>
      </c>
      <c r="K200" s="120"/>
      <c r="L200" s="120"/>
      <c r="M200" s="41">
        <f t="shared" si="17"/>
        <v>60.937966968434</v>
      </c>
      <c r="N200" s="75">
        <f t="shared" si="18"/>
        <v>63.297966968434</v>
      </c>
      <c r="O200" s="42"/>
      <c r="P200" s="42"/>
      <c r="Q200" s="43">
        <v>0.377375393332661</v>
      </c>
      <c r="R200" s="38">
        <v>19.6321246122664</v>
      </c>
      <c r="S200" s="44"/>
    </row>
    <row r="201" spans="1:19">
      <c r="A201" s="118"/>
      <c r="B201" s="78">
        <v>189</v>
      </c>
      <c r="C201" s="79" t="s">
        <v>27</v>
      </c>
      <c r="D201" s="80">
        <v>40</v>
      </c>
      <c r="E201" s="102">
        <v>36.62</v>
      </c>
      <c r="F201" s="119">
        <v>49</v>
      </c>
      <c r="G201" s="40">
        <v>1.65</v>
      </c>
      <c r="H201" s="37">
        <f t="shared" ref="H201:H230" si="19">E201+G201</f>
        <v>38.27</v>
      </c>
      <c r="I201" s="39">
        <f t="shared" si="15"/>
        <v>0.497214455727516</v>
      </c>
      <c r="J201" s="40">
        <f t="shared" si="16"/>
        <v>6.65606075448753</v>
      </c>
      <c r="K201" s="120"/>
      <c r="L201" s="120"/>
      <c r="M201" s="41">
        <f t="shared" si="17"/>
        <v>43.2760607544875</v>
      </c>
      <c r="N201" s="75">
        <f t="shared" si="18"/>
        <v>44.9260607544875</v>
      </c>
      <c r="O201" s="42"/>
      <c r="P201" s="42"/>
      <c r="Q201" s="43">
        <v>0.267844145082362</v>
      </c>
      <c r="R201" s="38">
        <v>13.9340023907907</v>
      </c>
      <c r="S201" s="44"/>
    </row>
    <row r="202" spans="1:19">
      <c r="A202" s="118"/>
      <c r="B202" s="78">
        <v>190</v>
      </c>
      <c r="C202" s="79" t="s">
        <v>27</v>
      </c>
      <c r="D202" s="80">
        <v>41</v>
      </c>
      <c r="E202" s="102">
        <v>36.62</v>
      </c>
      <c r="F202" s="119">
        <v>21</v>
      </c>
      <c r="G202" s="40">
        <v>1.68</v>
      </c>
      <c r="H202" s="37">
        <f t="shared" si="19"/>
        <v>38.3</v>
      </c>
      <c r="I202" s="39">
        <f t="shared" si="15"/>
        <v>0.497604224049225</v>
      </c>
      <c r="J202" s="40">
        <f t="shared" si="16"/>
        <v>6.66127846607976</v>
      </c>
      <c r="K202" s="120"/>
      <c r="L202" s="120"/>
      <c r="M202" s="41">
        <f t="shared" si="17"/>
        <v>43.2812784660798</v>
      </c>
      <c r="N202" s="75">
        <f t="shared" si="18"/>
        <v>44.9612784660798</v>
      </c>
      <c r="O202" s="42"/>
      <c r="P202" s="42"/>
      <c r="Q202" s="43">
        <v>0.268054109136516</v>
      </c>
      <c r="R202" s="38">
        <v>13.9449253087871</v>
      </c>
      <c r="S202" s="44"/>
    </row>
    <row r="203" spans="1:19">
      <c r="A203" s="118"/>
      <c r="B203" s="78">
        <v>191</v>
      </c>
      <c r="C203" s="79" t="s">
        <v>27</v>
      </c>
      <c r="D203" s="80">
        <v>42</v>
      </c>
      <c r="E203" s="102">
        <v>35.01</v>
      </c>
      <c r="F203" s="119">
        <v>12</v>
      </c>
      <c r="G203" s="40">
        <v>1.95</v>
      </c>
      <c r="H203" s="37">
        <f t="shared" si="19"/>
        <v>36.96</v>
      </c>
      <c r="I203" s="39">
        <f t="shared" si="15"/>
        <v>0.480194572346197</v>
      </c>
      <c r="J203" s="40">
        <f t="shared" si="16"/>
        <v>6.42822068162684</v>
      </c>
      <c r="K203" s="120"/>
      <c r="L203" s="120"/>
      <c r="M203" s="41">
        <f t="shared" si="17"/>
        <v>41.4382206816268</v>
      </c>
      <c r="N203" s="75">
        <f t="shared" si="18"/>
        <v>43.3882206816268</v>
      </c>
      <c r="O203" s="42"/>
      <c r="P203" s="42"/>
      <c r="Q203" s="43">
        <v>0.25867571471764</v>
      </c>
      <c r="R203" s="38">
        <v>13.4570349716129</v>
      </c>
      <c r="S203" s="44"/>
    </row>
    <row r="204" ht="15.75" spans="1:19">
      <c r="A204" s="125"/>
      <c r="B204" s="88">
        <v>192</v>
      </c>
      <c r="C204" s="54" t="s">
        <v>27</v>
      </c>
      <c r="D204" s="89">
        <v>43</v>
      </c>
      <c r="E204" s="104">
        <v>86.52</v>
      </c>
      <c r="F204" s="127"/>
      <c r="G204" s="126"/>
      <c r="H204" s="37">
        <f t="shared" si="19"/>
        <v>86.52</v>
      </c>
      <c r="I204" s="39">
        <f t="shared" ref="I204:I230" si="20">H204/7696.88*100</f>
        <v>1.12409183981042</v>
      </c>
      <c r="J204" s="40">
        <f t="shared" ref="J204:J230" si="21">1338.67*I204/100</f>
        <v>15.0478802319901</v>
      </c>
      <c r="K204" s="128"/>
      <c r="L204" s="128"/>
      <c r="M204" s="41">
        <f t="shared" ref="M204:M230" si="22">E204+J204+L204</f>
        <v>101.56788023199</v>
      </c>
      <c r="N204" s="75">
        <f t="shared" ref="N204:N230" si="23">E204+G204+J204+L204</f>
        <v>101.56788023199</v>
      </c>
      <c r="O204" s="129"/>
      <c r="P204" s="94"/>
      <c r="Q204" s="43">
        <v>0.605536332179931</v>
      </c>
      <c r="R204" s="38">
        <v>31.5016955017301</v>
      </c>
      <c r="S204" s="44"/>
    </row>
    <row r="205" spans="1:19">
      <c r="A205" s="114" t="s">
        <v>31</v>
      </c>
      <c r="B205" s="7">
        <v>193</v>
      </c>
      <c r="C205" s="95" t="s">
        <v>27</v>
      </c>
      <c r="D205" s="71">
        <v>44</v>
      </c>
      <c r="E205" s="96">
        <v>51.86</v>
      </c>
      <c r="F205" s="115">
        <v>47</v>
      </c>
      <c r="G205" s="116">
        <v>2.04</v>
      </c>
      <c r="H205" s="37">
        <f t="shared" si="19"/>
        <v>53.9</v>
      </c>
      <c r="I205" s="39">
        <f t="shared" si="20"/>
        <v>0.700283751338205</v>
      </c>
      <c r="J205" s="40">
        <f t="shared" si="21"/>
        <v>9.37448849403914</v>
      </c>
      <c r="K205" s="117"/>
      <c r="L205" s="117"/>
      <c r="M205" s="41">
        <f t="shared" si="22"/>
        <v>61.2344884940391</v>
      </c>
      <c r="N205" s="75">
        <f t="shared" si="23"/>
        <v>63.2744884940391</v>
      </c>
      <c r="O205" s="130"/>
      <c r="P205" s="101"/>
      <c r="Q205" s="43">
        <v>0.377235417296559</v>
      </c>
      <c r="R205" s="38">
        <v>19.6248426669354</v>
      </c>
      <c r="S205" s="44"/>
    </row>
    <row r="206" spans="1:19">
      <c r="A206" s="118"/>
      <c r="B206" s="78">
        <v>194</v>
      </c>
      <c r="C206" s="79" t="s">
        <v>27</v>
      </c>
      <c r="D206" s="80">
        <v>45</v>
      </c>
      <c r="E206" s="102">
        <v>35.01</v>
      </c>
      <c r="F206" s="119">
        <v>13</v>
      </c>
      <c r="G206" s="40">
        <v>1.94</v>
      </c>
      <c r="H206" s="37">
        <f t="shared" si="19"/>
        <v>36.95</v>
      </c>
      <c r="I206" s="39">
        <f t="shared" si="20"/>
        <v>0.480064649572294</v>
      </c>
      <c r="J206" s="40">
        <f t="shared" si="21"/>
        <v>6.42648144442943</v>
      </c>
      <c r="K206" s="120"/>
      <c r="L206" s="120"/>
      <c r="M206" s="41">
        <f t="shared" si="22"/>
        <v>41.4364814444294</v>
      </c>
      <c r="N206" s="75">
        <f t="shared" si="23"/>
        <v>43.3764814444294</v>
      </c>
      <c r="O206" s="76"/>
      <c r="P206" s="42"/>
      <c r="Q206" s="43">
        <v>0.258605726699589</v>
      </c>
      <c r="R206" s="38">
        <v>13.4533939989474</v>
      </c>
      <c r="S206" s="44"/>
    </row>
    <row r="207" spans="1:19">
      <c r="A207" s="118"/>
      <c r="B207" s="78">
        <v>195</v>
      </c>
      <c r="C207" s="79" t="s">
        <v>27</v>
      </c>
      <c r="D207" s="80">
        <v>46</v>
      </c>
      <c r="E207" s="102">
        <v>34.95</v>
      </c>
      <c r="F207" s="119">
        <v>44</v>
      </c>
      <c r="G207" s="40">
        <v>2.01</v>
      </c>
      <c r="H207" s="37">
        <f t="shared" si="19"/>
        <v>36.96</v>
      </c>
      <c r="I207" s="39">
        <f t="shared" si="20"/>
        <v>0.480194572346197</v>
      </c>
      <c r="J207" s="40">
        <f t="shared" si="21"/>
        <v>6.42822068162684</v>
      </c>
      <c r="K207" s="120"/>
      <c r="L207" s="120"/>
      <c r="M207" s="41">
        <f t="shared" si="22"/>
        <v>41.3782206816268</v>
      </c>
      <c r="N207" s="75">
        <f t="shared" si="23"/>
        <v>43.3882206816268</v>
      </c>
      <c r="O207" s="76"/>
      <c r="P207" s="42"/>
      <c r="Q207" s="43">
        <v>0.25867571471764</v>
      </c>
      <c r="R207" s="38">
        <v>13.4570349716129</v>
      </c>
      <c r="S207" s="44"/>
    </row>
    <row r="208" spans="1:19">
      <c r="A208" s="118"/>
      <c r="B208" s="78">
        <v>196</v>
      </c>
      <c r="C208" s="79" t="s">
        <v>27</v>
      </c>
      <c r="D208" s="80">
        <v>47</v>
      </c>
      <c r="E208" s="102">
        <v>36.59</v>
      </c>
      <c r="F208" s="119"/>
      <c r="G208" s="40"/>
      <c r="H208" s="37">
        <f t="shared" si="19"/>
        <v>36.59</v>
      </c>
      <c r="I208" s="39">
        <f t="shared" si="20"/>
        <v>0.475387429711779</v>
      </c>
      <c r="J208" s="40">
        <f t="shared" si="21"/>
        <v>6.36386890532268</v>
      </c>
      <c r="K208" s="120"/>
      <c r="L208" s="120"/>
      <c r="M208" s="41">
        <f t="shared" si="22"/>
        <v>42.9538689053227</v>
      </c>
      <c r="N208" s="75">
        <f t="shared" si="23"/>
        <v>42.9538689053227</v>
      </c>
      <c r="O208" s="76"/>
      <c r="P208" s="42"/>
      <c r="Q208" s="43">
        <v>0.256086158049742</v>
      </c>
      <c r="R208" s="38">
        <v>13.3223189829901</v>
      </c>
      <c r="S208" s="44"/>
    </row>
    <row r="209" spans="1:19">
      <c r="A209" s="118"/>
      <c r="B209" s="78">
        <v>197</v>
      </c>
      <c r="C209" s="79" t="s">
        <v>27</v>
      </c>
      <c r="D209" s="80">
        <v>48</v>
      </c>
      <c r="E209" s="102">
        <v>36.59</v>
      </c>
      <c r="F209" s="119"/>
      <c r="G209" s="40"/>
      <c r="H209" s="37">
        <f t="shared" si="19"/>
        <v>36.59</v>
      </c>
      <c r="I209" s="39">
        <f t="shared" si="20"/>
        <v>0.475387429711779</v>
      </c>
      <c r="J209" s="40">
        <f t="shared" si="21"/>
        <v>6.36386890532268</v>
      </c>
      <c r="K209" s="120"/>
      <c r="L209" s="120"/>
      <c r="M209" s="41">
        <f t="shared" si="22"/>
        <v>42.9538689053227</v>
      </c>
      <c r="N209" s="75">
        <f t="shared" si="23"/>
        <v>42.9538689053227</v>
      </c>
      <c r="O209" s="76"/>
      <c r="P209" s="42"/>
      <c r="Q209" s="43">
        <v>0.256086158049742</v>
      </c>
      <c r="R209" s="38">
        <v>13.3223189829901</v>
      </c>
      <c r="S209" s="44"/>
    </row>
    <row r="210" spans="1:19">
      <c r="A210" s="118"/>
      <c r="B210" s="78">
        <v>198</v>
      </c>
      <c r="C210" s="79" t="s">
        <v>27</v>
      </c>
      <c r="D210" s="80">
        <v>49</v>
      </c>
      <c r="E210" s="102">
        <v>34.93</v>
      </c>
      <c r="F210" s="119">
        <v>43</v>
      </c>
      <c r="G210" s="40">
        <v>2.03</v>
      </c>
      <c r="H210" s="37">
        <f t="shared" si="19"/>
        <v>36.96</v>
      </c>
      <c r="I210" s="39">
        <f t="shared" si="20"/>
        <v>0.480194572346197</v>
      </c>
      <c r="J210" s="40">
        <f t="shared" si="21"/>
        <v>6.42822068162684</v>
      </c>
      <c r="K210" s="120"/>
      <c r="L210" s="120"/>
      <c r="M210" s="41">
        <f t="shared" si="22"/>
        <v>41.3582206816268</v>
      </c>
      <c r="N210" s="75">
        <f t="shared" si="23"/>
        <v>43.3882206816268</v>
      </c>
      <c r="O210" s="76"/>
      <c r="P210" s="42"/>
      <c r="Q210" s="43">
        <v>0.25867571471764</v>
      </c>
      <c r="R210" s="38">
        <v>13.4570349716129</v>
      </c>
      <c r="S210" s="44"/>
    </row>
    <row r="211" spans="1:19">
      <c r="A211" s="118"/>
      <c r="B211" s="78">
        <v>199</v>
      </c>
      <c r="C211" s="79" t="s">
        <v>27</v>
      </c>
      <c r="D211" s="80">
        <v>50</v>
      </c>
      <c r="E211" s="102">
        <v>51.56</v>
      </c>
      <c r="F211" s="119">
        <v>6</v>
      </c>
      <c r="G211" s="40">
        <v>2.47</v>
      </c>
      <c r="H211" s="37">
        <f t="shared" si="19"/>
        <v>54.03</v>
      </c>
      <c r="I211" s="39">
        <f t="shared" si="20"/>
        <v>0.701972747398946</v>
      </c>
      <c r="J211" s="40">
        <f t="shared" si="21"/>
        <v>9.39709857760547</v>
      </c>
      <c r="K211" s="120"/>
      <c r="L211" s="120"/>
      <c r="M211" s="41">
        <f t="shared" si="22"/>
        <v>60.9570985776055</v>
      </c>
      <c r="N211" s="75">
        <f t="shared" si="23"/>
        <v>63.4270985776055</v>
      </c>
      <c r="O211" s="76"/>
      <c r="P211" s="42"/>
      <c r="Q211" s="43">
        <v>0.378145261531226</v>
      </c>
      <c r="R211" s="38">
        <v>19.6721753115867</v>
      </c>
      <c r="S211" s="44"/>
    </row>
    <row r="212" spans="1:19">
      <c r="A212" s="118"/>
      <c r="B212" s="78">
        <v>200</v>
      </c>
      <c r="C212" s="79" t="s">
        <v>27</v>
      </c>
      <c r="D212" s="46">
        <v>51</v>
      </c>
      <c r="E212" s="102">
        <v>51.23</v>
      </c>
      <c r="F212" s="119">
        <v>56</v>
      </c>
      <c r="G212" s="40">
        <v>3.65</v>
      </c>
      <c r="H212" s="37">
        <f t="shared" si="19"/>
        <v>54.88</v>
      </c>
      <c r="I212" s="39">
        <f t="shared" si="20"/>
        <v>0.713016183180717</v>
      </c>
      <c r="J212" s="40">
        <f t="shared" si="21"/>
        <v>9.54493373938531</v>
      </c>
      <c r="K212" s="120"/>
      <c r="L212" s="120"/>
      <c r="M212" s="41">
        <f t="shared" si="22"/>
        <v>60.7749337393853</v>
      </c>
      <c r="N212" s="75">
        <f t="shared" si="23"/>
        <v>64.4249337393853</v>
      </c>
      <c r="O212" s="76"/>
      <c r="P212" s="42"/>
      <c r="Q212" s="43">
        <v>0.384094243065587</v>
      </c>
      <c r="R212" s="38">
        <v>19.9816579881524</v>
      </c>
      <c r="S212" s="44"/>
    </row>
    <row r="213" spans="1:19">
      <c r="A213" s="118"/>
      <c r="B213" s="78">
        <v>201</v>
      </c>
      <c r="C213" s="79" t="s">
        <v>27</v>
      </c>
      <c r="D213" s="46">
        <v>52</v>
      </c>
      <c r="E213" s="102">
        <v>51.23</v>
      </c>
      <c r="F213" s="119">
        <v>30</v>
      </c>
      <c r="G213" s="40">
        <v>3.79</v>
      </c>
      <c r="H213" s="37">
        <f t="shared" si="19"/>
        <v>55.02</v>
      </c>
      <c r="I213" s="39">
        <f t="shared" si="20"/>
        <v>0.714835102015362</v>
      </c>
      <c r="J213" s="40">
        <f t="shared" si="21"/>
        <v>9.56928306014905</v>
      </c>
      <c r="K213" s="120"/>
      <c r="L213" s="120"/>
      <c r="M213" s="41">
        <f t="shared" si="22"/>
        <v>60.799283060149</v>
      </c>
      <c r="N213" s="75">
        <f t="shared" si="23"/>
        <v>64.589283060149</v>
      </c>
      <c r="O213" s="76"/>
      <c r="P213" s="42"/>
      <c r="Q213" s="43">
        <v>0.385074075318305</v>
      </c>
      <c r="R213" s="38">
        <v>20.0326316054691</v>
      </c>
      <c r="S213" s="44"/>
    </row>
    <row r="214" spans="1:19">
      <c r="A214" s="118"/>
      <c r="B214" s="78">
        <v>202</v>
      </c>
      <c r="C214" s="79" t="s">
        <v>27</v>
      </c>
      <c r="D214" s="46">
        <v>53</v>
      </c>
      <c r="E214" s="102">
        <v>51.56</v>
      </c>
      <c r="F214" s="119">
        <v>7</v>
      </c>
      <c r="G214" s="40">
        <v>2.69</v>
      </c>
      <c r="H214" s="37">
        <f t="shared" si="19"/>
        <v>54.25</v>
      </c>
      <c r="I214" s="39">
        <f t="shared" si="20"/>
        <v>0.704831048424816</v>
      </c>
      <c r="J214" s="40">
        <f t="shared" si="21"/>
        <v>9.43536179594849</v>
      </c>
      <c r="K214" s="120"/>
      <c r="L214" s="120"/>
      <c r="M214" s="41">
        <f t="shared" si="22"/>
        <v>60.9953617959485</v>
      </c>
      <c r="N214" s="75">
        <f t="shared" si="23"/>
        <v>63.6853617959485</v>
      </c>
      <c r="O214" s="76"/>
      <c r="P214" s="42"/>
      <c r="Q214" s="43">
        <v>0.379684997928355</v>
      </c>
      <c r="R214" s="38">
        <v>19.7522767102272</v>
      </c>
      <c r="S214" s="44"/>
    </row>
    <row r="215" spans="1:19">
      <c r="A215" s="118"/>
      <c r="B215" s="78">
        <v>203</v>
      </c>
      <c r="C215" s="79" t="s">
        <v>27</v>
      </c>
      <c r="D215" s="46">
        <v>54</v>
      </c>
      <c r="E215" s="102">
        <v>36.62</v>
      </c>
      <c r="F215" s="119"/>
      <c r="G215" s="40"/>
      <c r="H215" s="37">
        <f t="shared" si="19"/>
        <v>36.62</v>
      </c>
      <c r="I215" s="39">
        <f t="shared" si="20"/>
        <v>0.475777198033489</v>
      </c>
      <c r="J215" s="40">
        <f t="shared" si="21"/>
        <v>6.36908661691491</v>
      </c>
      <c r="K215" s="120"/>
      <c r="L215" s="120"/>
      <c r="M215" s="41">
        <f t="shared" si="22"/>
        <v>42.9890866169149</v>
      </c>
      <c r="N215" s="75">
        <f t="shared" si="23"/>
        <v>42.9890866169149</v>
      </c>
      <c r="O215" s="76"/>
      <c r="P215" s="42"/>
      <c r="Q215" s="43">
        <v>0.256296122103896</v>
      </c>
      <c r="R215" s="38">
        <v>13.3332419009866</v>
      </c>
      <c r="S215" s="44"/>
    </row>
    <row r="216" spans="1:19">
      <c r="A216" s="118"/>
      <c r="B216" s="78">
        <v>204</v>
      </c>
      <c r="C216" s="79" t="s">
        <v>27</v>
      </c>
      <c r="D216" s="46">
        <v>55</v>
      </c>
      <c r="E216" s="102">
        <v>36.62</v>
      </c>
      <c r="F216" s="119"/>
      <c r="G216" s="40"/>
      <c r="H216" s="37">
        <f t="shared" si="19"/>
        <v>36.62</v>
      </c>
      <c r="I216" s="39">
        <f t="shared" si="20"/>
        <v>0.475777198033489</v>
      </c>
      <c r="J216" s="40">
        <f t="shared" si="21"/>
        <v>6.36908661691491</v>
      </c>
      <c r="K216" s="120"/>
      <c r="L216" s="120"/>
      <c r="M216" s="41">
        <f t="shared" si="22"/>
        <v>42.9890866169149</v>
      </c>
      <c r="N216" s="75">
        <f t="shared" si="23"/>
        <v>42.9890866169149</v>
      </c>
      <c r="O216" s="76"/>
      <c r="P216" s="42"/>
      <c r="Q216" s="43">
        <v>0.256296122103896</v>
      </c>
      <c r="R216" s="38">
        <v>13.3332419009866</v>
      </c>
      <c r="S216" s="44"/>
    </row>
    <row r="217" spans="1:19">
      <c r="A217" s="118"/>
      <c r="B217" s="78">
        <v>205</v>
      </c>
      <c r="C217" s="79" t="s">
        <v>27</v>
      </c>
      <c r="D217" s="46">
        <v>56</v>
      </c>
      <c r="E217" s="102">
        <v>35.01</v>
      </c>
      <c r="F217" s="119">
        <v>42</v>
      </c>
      <c r="G217" s="40">
        <v>2.02</v>
      </c>
      <c r="H217" s="37">
        <f t="shared" si="19"/>
        <v>37.03</v>
      </c>
      <c r="I217" s="39">
        <f t="shared" si="20"/>
        <v>0.48110403176352</v>
      </c>
      <c r="J217" s="40">
        <f t="shared" si="21"/>
        <v>6.44039534200871</v>
      </c>
      <c r="K217" s="120"/>
      <c r="L217" s="120"/>
      <c r="M217" s="41">
        <f t="shared" si="22"/>
        <v>41.4503953420087</v>
      </c>
      <c r="N217" s="75">
        <f t="shared" si="23"/>
        <v>43.4703953420087</v>
      </c>
      <c r="O217" s="76"/>
      <c r="P217" s="42"/>
      <c r="Q217" s="43">
        <v>0.259165630844</v>
      </c>
      <c r="R217" s="38">
        <v>13.4825217802712</v>
      </c>
      <c r="S217" s="44"/>
    </row>
    <row r="218" ht="15.75" spans="1:19">
      <c r="A218" s="125"/>
      <c r="B218" s="105">
        <v>206</v>
      </c>
      <c r="C218" s="106" t="s">
        <v>27</v>
      </c>
      <c r="D218" s="55">
        <v>57</v>
      </c>
      <c r="E218" s="104">
        <v>86.52</v>
      </c>
      <c r="F218" s="127"/>
      <c r="G218" s="126"/>
      <c r="H218" s="37">
        <f t="shared" si="19"/>
        <v>86.52</v>
      </c>
      <c r="I218" s="39">
        <f t="shared" si="20"/>
        <v>1.12409183981042</v>
      </c>
      <c r="J218" s="40">
        <f t="shared" si="21"/>
        <v>15.0478802319901</v>
      </c>
      <c r="K218" s="128"/>
      <c r="L218" s="128"/>
      <c r="M218" s="41">
        <f t="shared" si="22"/>
        <v>101.56788023199</v>
      </c>
      <c r="N218" s="75">
        <f t="shared" si="23"/>
        <v>101.56788023199</v>
      </c>
      <c r="O218" s="129"/>
      <c r="P218" s="94"/>
      <c r="Q218" s="43">
        <v>0.605536332179931</v>
      </c>
      <c r="R218" s="38">
        <v>31.5016955017301</v>
      </c>
      <c r="S218" s="44"/>
    </row>
    <row r="219" spans="1:19">
      <c r="A219" s="114" t="s">
        <v>32</v>
      </c>
      <c r="B219" s="7">
        <v>207</v>
      </c>
      <c r="C219" s="95" t="s">
        <v>27</v>
      </c>
      <c r="D219" s="108">
        <v>58</v>
      </c>
      <c r="E219" s="96">
        <v>51.86</v>
      </c>
      <c r="F219" s="115">
        <v>18</v>
      </c>
      <c r="G219" s="116">
        <v>2.12</v>
      </c>
      <c r="H219" s="37">
        <f t="shared" si="19"/>
        <v>53.98</v>
      </c>
      <c r="I219" s="39">
        <f t="shared" si="20"/>
        <v>0.70132313352943</v>
      </c>
      <c r="J219" s="40">
        <f t="shared" si="21"/>
        <v>9.38840239161842</v>
      </c>
      <c r="K219" s="117"/>
      <c r="L219" s="117"/>
      <c r="M219" s="41">
        <f t="shared" si="22"/>
        <v>61.2484023916184</v>
      </c>
      <c r="N219" s="75">
        <f t="shared" si="23"/>
        <v>63.3684023916184</v>
      </c>
      <c r="O219" s="130"/>
      <c r="P219" s="101"/>
      <c r="Q219" s="43">
        <v>0.377795321440969</v>
      </c>
      <c r="R219" s="38">
        <v>19.6539704482593</v>
      </c>
      <c r="S219" s="44"/>
    </row>
    <row r="220" spans="1:19">
      <c r="A220" s="118"/>
      <c r="B220" s="78">
        <v>208</v>
      </c>
      <c r="C220" s="79" t="s">
        <v>27</v>
      </c>
      <c r="D220" s="46">
        <v>59</v>
      </c>
      <c r="E220" s="102">
        <v>35.01</v>
      </c>
      <c r="F220" s="119">
        <v>39</v>
      </c>
      <c r="G220" s="40">
        <v>2.04</v>
      </c>
      <c r="H220" s="37">
        <f t="shared" si="19"/>
        <v>37.05</v>
      </c>
      <c r="I220" s="39">
        <f t="shared" si="20"/>
        <v>0.481363877311326</v>
      </c>
      <c r="J220" s="40">
        <f t="shared" si="21"/>
        <v>6.44387381640353</v>
      </c>
      <c r="K220" s="120"/>
      <c r="L220" s="120"/>
      <c r="M220" s="41">
        <f t="shared" si="22"/>
        <v>41.4538738164035</v>
      </c>
      <c r="N220" s="75">
        <f t="shared" si="23"/>
        <v>43.4938738164035</v>
      </c>
      <c r="O220" s="76"/>
      <c r="P220" s="42"/>
      <c r="Q220" s="43">
        <v>0.259305606880102</v>
      </c>
      <c r="R220" s="38">
        <v>13.4898037256022</v>
      </c>
      <c r="S220" s="44"/>
    </row>
    <row r="221" spans="1:19">
      <c r="A221" s="118"/>
      <c r="B221" s="78">
        <v>209</v>
      </c>
      <c r="C221" s="79" t="s">
        <v>27</v>
      </c>
      <c r="D221" s="46">
        <v>60</v>
      </c>
      <c r="E221" s="102">
        <v>34.95</v>
      </c>
      <c r="F221" s="119">
        <v>40</v>
      </c>
      <c r="G221" s="40">
        <v>2.05</v>
      </c>
      <c r="H221" s="37">
        <f t="shared" si="19"/>
        <v>37</v>
      </c>
      <c r="I221" s="39">
        <f t="shared" si="20"/>
        <v>0.48071426344181</v>
      </c>
      <c r="J221" s="40">
        <f t="shared" si="21"/>
        <v>6.43517763041648</v>
      </c>
      <c r="K221" s="120"/>
      <c r="L221" s="120"/>
      <c r="M221" s="41">
        <f t="shared" si="22"/>
        <v>41.3851776304165</v>
      </c>
      <c r="N221" s="75">
        <f t="shared" si="23"/>
        <v>43.4351776304165</v>
      </c>
      <c r="O221" s="76"/>
      <c r="P221" s="42"/>
      <c r="Q221" s="43">
        <v>0.258955666789846</v>
      </c>
      <c r="R221" s="38">
        <v>13.4715988622748</v>
      </c>
      <c r="S221" s="44"/>
    </row>
    <row r="222" spans="1:19">
      <c r="A222" s="118"/>
      <c r="B222" s="78">
        <v>210</v>
      </c>
      <c r="C222" s="79" t="s">
        <v>27</v>
      </c>
      <c r="D222" s="46">
        <v>61</v>
      </c>
      <c r="E222" s="102">
        <v>36.59</v>
      </c>
      <c r="F222" s="119"/>
      <c r="G222" s="40"/>
      <c r="H222" s="37">
        <f t="shared" si="19"/>
        <v>36.59</v>
      </c>
      <c r="I222" s="39">
        <f t="shared" si="20"/>
        <v>0.475387429711779</v>
      </c>
      <c r="J222" s="40">
        <f t="shared" si="21"/>
        <v>6.36386890532268</v>
      </c>
      <c r="K222" s="120"/>
      <c r="L222" s="120"/>
      <c r="M222" s="41">
        <f t="shared" si="22"/>
        <v>42.9538689053227</v>
      </c>
      <c r="N222" s="75">
        <f t="shared" si="23"/>
        <v>42.9538689053227</v>
      </c>
      <c r="O222" s="76"/>
      <c r="P222" s="42"/>
      <c r="Q222" s="43">
        <v>0.256086158049742</v>
      </c>
      <c r="R222" s="38">
        <v>13.3223189829901</v>
      </c>
      <c r="S222" s="44"/>
    </row>
    <row r="223" spans="1:19">
      <c r="A223" s="118"/>
      <c r="B223" s="78">
        <v>211</v>
      </c>
      <c r="C223" s="79" t="s">
        <v>27</v>
      </c>
      <c r="D223" s="46">
        <v>62</v>
      </c>
      <c r="E223" s="102">
        <v>36.59</v>
      </c>
      <c r="F223" s="119"/>
      <c r="G223" s="40"/>
      <c r="H223" s="37">
        <f t="shared" si="19"/>
        <v>36.59</v>
      </c>
      <c r="I223" s="39">
        <f t="shared" si="20"/>
        <v>0.475387429711779</v>
      </c>
      <c r="J223" s="40">
        <f t="shared" si="21"/>
        <v>6.36386890532268</v>
      </c>
      <c r="K223" s="120"/>
      <c r="L223" s="120"/>
      <c r="M223" s="41">
        <f t="shared" si="22"/>
        <v>42.9538689053227</v>
      </c>
      <c r="N223" s="75">
        <f t="shared" si="23"/>
        <v>42.9538689053227</v>
      </c>
      <c r="O223" s="76"/>
      <c r="P223" s="42"/>
      <c r="Q223" s="43">
        <v>0.256086158049742</v>
      </c>
      <c r="R223" s="38">
        <v>13.3223189829901</v>
      </c>
      <c r="S223" s="44"/>
    </row>
    <row r="224" spans="1:19">
      <c r="A224" s="118"/>
      <c r="B224" s="78">
        <v>212</v>
      </c>
      <c r="C224" s="79" t="s">
        <v>27</v>
      </c>
      <c r="D224" s="46">
        <v>63</v>
      </c>
      <c r="E224" s="102">
        <v>34.93</v>
      </c>
      <c r="F224" s="119">
        <v>41</v>
      </c>
      <c r="G224" s="40">
        <v>2.04</v>
      </c>
      <c r="H224" s="37">
        <f t="shared" si="19"/>
        <v>36.97</v>
      </c>
      <c r="I224" s="39">
        <f t="shared" si="20"/>
        <v>0.480324495120101</v>
      </c>
      <c r="J224" s="40">
        <f t="shared" si="21"/>
        <v>6.42995991882425</v>
      </c>
      <c r="K224" s="120"/>
      <c r="L224" s="120"/>
      <c r="M224" s="41">
        <f t="shared" si="22"/>
        <v>41.3599599188243</v>
      </c>
      <c r="N224" s="75">
        <f t="shared" si="23"/>
        <v>43.3999599188243</v>
      </c>
      <c r="O224" s="76"/>
      <c r="P224" s="42"/>
      <c r="Q224" s="43">
        <v>0.258745702735692</v>
      </c>
      <c r="R224" s="38">
        <v>13.4606759442783</v>
      </c>
      <c r="S224" s="44"/>
    </row>
    <row r="225" spans="1:21">
      <c r="A225" s="118"/>
      <c r="B225" s="78">
        <v>213</v>
      </c>
      <c r="C225" s="79" t="s">
        <v>27</v>
      </c>
      <c r="D225" s="46">
        <v>64</v>
      </c>
      <c r="E225" s="102">
        <v>51.56</v>
      </c>
      <c r="F225" s="119">
        <v>5</v>
      </c>
      <c r="G225" s="40">
        <v>2.69</v>
      </c>
      <c r="H225" s="37">
        <f t="shared" si="19"/>
        <v>54.25</v>
      </c>
      <c r="I225" s="39">
        <f t="shared" si="20"/>
        <v>0.704831048424816</v>
      </c>
      <c r="J225" s="40">
        <f t="shared" si="21"/>
        <v>9.43536179594849</v>
      </c>
      <c r="K225" s="120"/>
      <c r="L225" s="120"/>
      <c r="M225" s="41">
        <f t="shared" si="22"/>
        <v>60.9953617959485</v>
      </c>
      <c r="N225" s="75">
        <f t="shared" si="23"/>
        <v>63.6853617959485</v>
      </c>
      <c r="O225" s="76"/>
      <c r="P225" s="42"/>
      <c r="Q225" s="43">
        <v>0.379684997928355</v>
      </c>
      <c r="R225" s="38">
        <v>19.7522767102272</v>
      </c>
      <c r="S225" s="44"/>
    </row>
    <row r="226" spans="1:21">
      <c r="A226" s="118"/>
      <c r="B226" s="78">
        <v>214</v>
      </c>
      <c r="C226" s="79" t="s">
        <v>27</v>
      </c>
      <c r="D226" s="46">
        <v>65</v>
      </c>
      <c r="E226" s="102">
        <v>51.23</v>
      </c>
      <c r="F226" s="119">
        <v>1</v>
      </c>
      <c r="G226" s="40">
        <v>3.9</v>
      </c>
      <c r="H226" s="37">
        <f t="shared" si="19"/>
        <v>55.13</v>
      </c>
      <c r="I226" s="39">
        <f t="shared" si="20"/>
        <v>0.716264252528297</v>
      </c>
      <c r="J226" s="40">
        <f t="shared" si="21"/>
        <v>9.58841466932055</v>
      </c>
      <c r="K226" s="120"/>
      <c r="L226" s="120"/>
      <c r="M226" s="41">
        <f t="shared" si="22"/>
        <v>60.8184146693206</v>
      </c>
      <c r="N226" s="75">
        <f t="shared" si="23"/>
        <v>64.7184146693206</v>
      </c>
      <c r="O226" s="76"/>
      <c r="P226" s="42"/>
      <c r="Q226" s="43">
        <v>0.38584394351687</v>
      </c>
      <c r="R226" s="38">
        <v>20.0726823047894</v>
      </c>
      <c r="S226" s="44"/>
    </row>
    <row r="227" spans="1:21">
      <c r="A227" s="118"/>
      <c r="B227" s="78">
        <v>215</v>
      </c>
      <c r="C227" s="79" t="s">
        <v>27</v>
      </c>
      <c r="D227" s="46">
        <v>66</v>
      </c>
      <c r="E227" s="102">
        <v>51.23</v>
      </c>
      <c r="F227" s="119">
        <v>4</v>
      </c>
      <c r="G227" s="40">
        <v>3.9</v>
      </c>
      <c r="H227" s="37">
        <f t="shared" si="19"/>
        <v>55.13</v>
      </c>
      <c r="I227" s="39">
        <f t="shared" si="20"/>
        <v>0.716264252528297</v>
      </c>
      <c r="J227" s="40">
        <f t="shared" si="21"/>
        <v>9.58841466932055</v>
      </c>
      <c r="K227" s="120"/>
      <c r="L227" s="120"/>
      <c r="M227" s="41">
        <f t="shared" si="22"/>
        <v>60.8184146693206</v>
      </c>
      <c r="N227" s="75">
        <f t="shared" si="23"/>
        <v>64.7184146693206</v>
      </c>
      <c r="O227" s="76"/>
      <c r="P227" s="42"/>
      <c r="Q227" s="43">
        <v>0.38584394351687</v>
      </c>
      <c r="R227" s="38">
        <v>20.0726823047894</v>
      </c>
      <c r="S227" s="44"/>
    </row>
    <row r="228" spans="1:21">
      <c r="A228" s="118"/>
      <c r="B228" s="78">
        <v>216</v>
      </c>
      <c r="C228" s="79" t="s">
        <v>27</v>
      </c>
      <c r="D228" s="46">
        <v>67</v>
      </c>
      <c r="E228" s="109">
        <v>78.24</v>
      </c>
      <c r="F228" s="123"/>
      <c r="G228" s="40"/>
      <c r="H228" s="37">
        <f t="shared" si="19"/>
        <v>78.24</v>
      </c>
      <c r="I228" s="39">
        <f t="shared" si="20"/>
        <v>1.01651578301857</v>
      </c>
      <c r="J228" s="40">
        <f t="shared" si="21"/>
        <v>13.6077918325347</v>
      </c>
      <c r="K228" s="120"/>
      <c r="L228" s="120"/>
      <c r="M228" s="41">
        <f t="shared" si="22"/>
        <v>91.8477918325347</v>
      </c>
      <c r="N228" s="75">
        <f t="shared" si="23"/>
        <v>91.8477918325347</v>
      </c>
      <c r="O228" s="76"/>
      <c r="P228" s="42">
        <v>9.84</v>
      </c>
      <c r="Q228" s="43">
        <v>0.547586253233446</v>
      </c>
      <c r="R228" s="38">
        <v>28.4869701347129</v>
      </c>
      <c r="S228" s="44"/>
    </row>
    <row r="229" spans="1:21">
      <c r="A229" s="118"/>
      <c r="B229" s="78">
        <v>217</v>
      </c>
      <c r="C229" s="79" t="s">
        <v>27</v>
      </c>
      <c r="D229" s="46">
        <v>68</v>
      </c>
      <c r="E229" s="109">
        <v>66.01</v>
      </c>
      <c r="F229" s="123"/>
      <c r="G229" s="40"/>
      <c r="H229" s="37">
        <f t="shared" si="19"/>
        <v>66.01</v>
      </c>
      <c r="I229" s="39">
        <f t="shared" si="20"/>
        <v>0.85762023053497</v>
      </c>
      <c r="J229" s="40">
        <f t="shared" si="21"/>
        <v>11.4807047401025</v>
      </c>
      <c r="K229" s="120"/>
      <c r="L229" s="120"/>
      <c r="M229" s="41">
        <f t="shared" si="22"/>
        <v>77.4907047401025</v>
      </c>
      <c r="N229" s="75">
        <f t="shared" si="23"/>
        <v>77.4907047401025</v>
      </c>
      <c r="O229" s="76"/>
      <c r="P229" s="42">
        <v>5.2</v>
      </c>
      <c r="Q229" s="43">
        <v>0.461990907156695</v>
      </c>
      <c r="R229" s="38">
        <v>24.0340605648313</v>
      </c>
      <c r="S229" s="44"/>
    </row>
    <row r="230" ht="15.75" spans="1:21">
      <c r="A230" s="125"/>
      <c r="B230" s="105">
        <v>218</v>
      </c>
      <c r="C230" s="54" t="s">
        <v>27</v>
      </c>
      <c r="D230" s="55">
        <v>69</v>
      </c>
      <c r="E230" s="110">
        <v>86.52</v>
      </c>
      <c r="F230" s="131"/>
      <c r="G230" s="126"/>
      <c r="H230" s="37">
        <f t="shared" si="19"/>
        <v>86.52</v>
      </c>
      <c r="I230" s="39">
        <f t="shared" si="20"/>
        <v>1.12409183981042</v>
      </c>
      <c r="J230" s="40">
        <f t="shared" si="21"/>
        <v>15.0478802319901</v>
      </c>
      <c r="K230" s="128"/>
      <c r="L230" s="128"/>
      <c r="M230" s="41">
        <f t="shared" si="22"/>
        <v>101.56788023199</v>
      </c>
      <c r="N230" s="75">
        <f t="shared" si="23"/>
        <v>101.56788023199</v>
      </c>
      <c r="O230" s="93"/>
      <c r="P230" s="94"/>
      <c r="Q230" s="43">
        <v>0.605536332179931</v>
      </c>
      <c r="R230" s="38">
        <v>31.5016955017301</v>
      </c>
      <c r="S230" s="44"/>
    </row>
    <row r="231" ht="15.75" spans="1:21">
      <c r="A231" s="132"/>
      <c r="B231" s="133" t="s">
        <v>35</v>
      </c>
      <c r="C231" s="134"/>
      <c r="D231" s="135"/>
      <c r="E231" s="136">
        <f>SUM(E91:E230)</f>
        <v>7435.2</v>
      </c>
      <c r="F231" s="137"/>
      <c r="G231" s="138">
        <f>SUM(G11:G230)</f>
        <v>261.68</v>
      </c>
      <c r="H231" s="64">
        <f>SUM(H11:H230)</f>
        <v>7696.88</v>
      </c>
      <c r="I231" s="139">
        <f>SUM(I11:I230)</f>
        <v>100</v>
      </c>
      <c r="J231" s="138">
        <f>SUM(J11:J230)</f>
        <v>1338.67</v>
      </c>
      <c r="K231" s="140">
        <v>100</v>
      </c>
      <c r="L231" s="140">
        <v>1194.92</v>
      </c>
      <c r="M231" s="141">
        <f t="shared" ref="M231:R231" si="24">SUM(M11:M230)</f>
        <v>9968.79</v>
      </c>
      <c r="N231" s="142">
        <f t="shared" si="24"/>
        <v>10230.47</v>
      </c>
      <c r="O231" s="141">
        <f t="shared" si="24"/>
        <v>196.32</v>
      </c>
      <c r="P231" s="141">
        <f t="shared" si="24"/>
        <v>30.08</v>
      </c>
      <c r="Q231" s="143">
        <f t="shared" si="24"/>
        <v>53.8689376378764</v>
      </c>
      <c r="R231" s="144">
        <f t="shared" si="24"/>
        <v>2802.41296894771</v>
      </c>
      <c r="S231" s="145"/>
      <c r="T231" s="146"/>
      <c r="U231" s="147"/>
    </row>
    <row r="232" ht="15.75" spans="1:21">
      <c r="A232" s="148"/>
      <c r="B232" s="111"/>
      <c r="C232" s="149"/>
      <c r="D232" s="150"/>
      <c r="E232" s="151"/>
      <c r="F232" s="146"/>
      <c r="G232" s="146"/>
      <c r="H232" s="151"/>
      <c r="I232" s="151"/>
      <c r="J232" s="151"/>
      <c r="K232" s="151"/>
      <c r="L232" s="151"/>
      <c r="M232" s="151"/>
      <c r="N232" s="151"/>
      <c r="O232" s="151"/>
      <c r="P232" s="151"/>
      <c r="Q232" s="151"/>
      <c r="R232" s="151"/>
    </row>
    <row r="233" ht="15.75" spans="1:21">
      <c r="A233" s="152" t="s">
        <v>36</v>
      </c>
      <c r="B233" s="153"/>
      <c r="C233" s="154" t="s">
        <v>37</v>
      </c>
      <c r="D233" s="155"/>
      <c r="E233" s="155"/>
      <c r="F233" s="155"/>
      <c r="G233" s="155"/>
      <c r="H233" s="155"/>
      <c r="I233" s="155"/>
      <c r="J233" s="155"/>
      <c r="K233" s="155"/>
      <c r="L233" s="155"/>
      <c r="M233" s="155"/>
      <c r="N233" s="155"/>
      <c r="O233" s="155"/>
      <c r="P233" s="155"/>
      <c r="Q233" s="155"/>
      <c r="R233" s="156"/>
    </row>
    <row r="234" spans="1:21">
      <c r="A234" s="157"/>
      <c r="B234" s="158"/>
      <c r="C234" s="70" t="s">
        <v>24</v>
      </c>
      <c r="D234" s="159">
        <v>0.5</v>
      </c>
      <c r="E234" s="160">
        <v>12.5</v>
      </c>
      <c r="F234" s="161"/>
      <c r="G234" s="40"/>
      <c r="H234" s="120"/>
      <c r="I234" s="120"/>
      <c r="J234" s="120"/>
      <c r="K234" s="120"/>
      <c r="L234" s="120"/>
      <c r="M234" s="120"/>
      <c r="N234" s="120"/>
      <c r="O234" s="120"/>
      <c r="P234" s="120"/>
      <c r="Q234" s="120"/>
      <c r="R234" s="117">
        <v>12.5</v>
      </c>
    </row>
    <row r="235" spans="1:21">
      <c r="A235" s="157"/>
      <c r="B235" s="158"/>
      <c r="C235" s="79" t="s">
        <v>24</v>
      </c>
      <c r="D235" s="162">
        <v>0.75</v>
      </c>
      <c r="E235" s="163">
        <v>12.5</v>
      </c>
      <c r="F235" s="161"/>
      <c r="G235" s="40"/>
      <c r="H235" s="120"/>
      <c r="I235" s="120"/>
      <c r="J235" s="120"/>
      <c r="K235" s="120"/>
      <c r="L235" s="120"/>
      <c r="M235" s="120"/>
      <c r="N235" s="120"/>
      <c r="O235" s="120"/>
      <c r="P235" s="120"/>
      <c r="Q235" s="120"/>
      <c r="R235" s="120">
        <v>12.5</v>
      </c>
    </row>
    <row r="236" spans="1:21">
      <c r="A236" s="157"/>
      <c r="B236" s="158"/>
      <c r="C236" s="79" t="s">
        <v>24</v>
      </c>
      <c r="D236" s="162">
        <v>0.833333333333333</v>
      </c>
      <c r="E236" s="163">
        <v>12.5</v>
      </c>
      <c r="F236" s="161"/>
      <c r="G236" s="40"/>
      <c r="H236" s="120"/>
      <c r="I236" s="120"/>
      <c r="J236" s="120" t="s">
        <v>38</v>
      </c>
      <c r="K236" s="120"/>
      <c r="L236" s="120"/>
      <c r="M236" s="120"/>
      <c r="N236" s="120"/>
      <c r="O236" s="120"/>
      <c r="P236" s="120"/>
      <c r="Q236" s="120"/>
      <c r="R236" s="120">
        <v>12.5</v>
      </c>
    </row>
    <row r="237" spans="1:21">
      <c r="A237" s="157"/>
      <c r="B237" s="158"/>
      <c r="C237" s="79" t="s">
        <v>24</v>
      </c>
      <c r="D237" s="162">
        <v>0.875</v>
      </c>
      <c r="E237" s="163">
        <v>12.5</v>
      </c>
      <c r="F237" s="161"/>
      <c r="G237" s="40"/>
      <c r="H237" s="120"/>
      <c r="I237" s="120"/>
      <c r="J237" s="120"/>
      <c r="K237" s="120"/>
      <c r="L237" s="120"/>
      <c r="M237" s="120"/>
      <c r="N237" s="120"/>
      <c r="O237" s="120"/>
      <c r="P237" s="120"/>
      <c r="Q237" s="120"/>
      <c r="R237" s="120">
        <v>12.5</v>
      </c>
    </row>
    <row r="238" spans="1:21">
      <c r="A238" s="157"/>
      <c r="B238" s="158"/>
      <c r="C238" s="79" t="s">
        <v>24</v>
      </c>
      <c r="D238" s="162" t="s">
        <v>39</v>
      </c>
      <c r="E238" s="163">
        <v>12.5</v>
      </c>
      <c r="F238" s="161"/>
      <c r="G238" s="40"/>
      <c r="H238" s="120"/>
      <c r="I238" s="120"/>
      <c r="J238" s="120"/>
      <c r="K238" s="120"/>
      <c r="L238" s="120"/>
      <c r="M238" s="120"/>
      <c r="N238" s="120"/>
      <c r="O238" s="120"/>
      <c r="P238" s="120"/>
      <c r="Q238" s="120"/>
      <c r="R238" s="120">
        <v>12.5</v>
      </c>
    </row>
    <row r="239" spans="1:21">
      <c r="A239" s="157"/>
      <c r="B239" s="158"/>
      <c r="C239" s="79" t="s">
        <v>24</v>
      </c>
      <c r="D239" s="164" t="s">
        <v>40</v>
      </c>
      <c r="E239" s="163">
        <v>12.5</v>
      </c>
      <c r="F239" s="161"/>
      <c r="G239" s="40"/>
      <c r="H239" s="120"/>
      <c r="I239" s="120"/>
      <c r="J239" s="120"/>
      <c r="K239" s="120"/>
      <c r="L239" s="120"/>
      <c r="M239" s="120"/>
      <c r="N239" s="120"/>
      <c r="O239" s="120"/>
      <c r="P239" s="120"/>
      <c r="Q239" s="120"/>
      <c r="R239" s="120">
        <v>12.5</v>
      </c>
    </row>
    <row r="240" spans="1:21">
      <c r="A240" s="157"/>
      <c r="B240" s="158"/>
      <c r="C240" s="79" t="s">
        <v>24</v>
      </c>
      <c r="D240" s="165" t="s">
        <v>41</v>
      </c>
      <c r="E240" s="163">
        <v>12.5</v>
      </c>
      <c r="F240" s="161"/>
      <c r="G240" s="40"/>
      <c r="H240" s="120"/>
      <c r="I240" s="120"/>
      <c r="J240" s="120"/>
      <c r="K240" s="120"/>
      <c r="L240" s="120"/>
      <c r="M240" s="120"/>
      <c r="N240" s="120"/>
      <c r="O240" s="120"/>
      <c r="P240" s="120"/>
      <c r="Q240" s="120"/>
      <c r="R240" s="120">
        <v>12.5</v>
      </c>
    </row>
    <row r="241" spans="1:22">
      <c r="A241" s="157"/>
      <c r="B241" s="158"/>
      <c r="C241" s="79" t="s">
        <v>24</v>
      </c>
      <c r="D241" s="165" t="s">
        <v>42</v>
      </c>
      <c r="E241" s="163">
        <v>12.5</v>
      </c>
      <c r="F241" s="161"/>
      <c r="G241" s="40"/>
      <c r="H241" s="120"/>
      <c r="I241" s="120"/>
      <c r="J241" s="120"/>
      <c r="K241" s="120"/>
      <c r="L241" s="120"/>
      <c r="M241" s="120"/>
      <c r="N241" s="120"/>
      <c r="O241" s="120"/>
      <c r="P241" s="120"/>
      <c r="Q241" s="120"/>
      <c r="R241" s="120">
        <v>12.5</v>
      </c>
    </row>
    <row r="242" spans="1:22">
      <c r="A242" s="157"/>
      <c r="B242" s="158"/>
      <c r="C242" s="79" t="s">
        <v>24</v>
      </c>
      <c r="D242" s="165" t="s">
        <v>43</v>
      </c>
      <c r="E242" s="163">
        <v>12.5</v>
      </c>
      <c r="F242" s="161"/>
      <c r="G242" s="40"/>
      <c r="H242" s="120"/>
      <c r="I242" s="120"/>
      <c r="J242" s="120"/>
      <c r="K242" s="120"/>
      <c r="L242" s="120"/>
      <c r="M242" s="120"/>
      <c r="N242" s="120"/>
      <c r="O242" s="120"/>
      <c r="P242" s="120"/>
      <c r="Q242" s="120"/>
      <c r="R242" s="120">
        <v>12.5</v>
      </c>
      <c r="V242" s="166"/>
    </row>
    <row r="243" spans="1:22">
      <c r="A243" s="157"/>
      <c r="B243" s="158"/>
      <c r="C243" s="79" t="s">
        <v>24</v>
      </c>
      <c r="D243" s="165" t="s">
        <v>44</v>
      </c>
      <c r="E243" s="163">
        <v>12.5</v>
      </c>
      <c r="F243" s="161"/>
      <c r="G243" s="40"/>
      <c r="H243" s="120"/>
      <c r="I243" s="120"/>
      <c r="J243" s="120"/>
      <c r="K243" s="120"/>
      <c r="L243" s="120"/>
      <c r="M243" s="120"/>
      <c r="N243" s="120"/>
      <c r="O243" s="120"/>
      <c r="P243" s="120"/>
      <c r="Q243" s="120"/>
      <c r="R243" s="120">
        <v>12.5</v>
      </c>
    </row>
    <row r="244" spans="1:22">
      <c r="A244" s="157"/>
      <c r="B244" s="158"/>
      <c r="C244" s="79" t="s">
        <v>24</v>
      </c>
      <c r="D244" s="167">
        <v>21</v>
      </c>
      <c r="E244" s="163">
        <v>12.5</v>
      </c>
      <c r="F244" s="161"/>
      <c r="G244" s="40"/>
      <c r="H244" s="120"/>
      <c r="I244" s="120"/>
      <c r="J244" s="120"/>
      <c r="K244" s="120"/>
      <c r="L244" s="120"/>
      <c r="M244" s="120"/>
      <c r="N244" s="120"/>
      <c r="O244" s="120"/>
      <c r="P244" s="120"/>
      <c r="Q244" s="120"/>
      <c r="R244" s="120">
        <v>12.5</v>
      </c>
    </row>
    <row r="245" spans="1:22">
      <c r="A245" s="157"/>
      <c r="B245" s="158"/>
      <c r="C245" s="79" t="s">
        <v>24</v>
      </c>
      <c r="D245" s="167">
        <v>22</v>
      </c>
      <c r="E245" s="163">
        <v>12.5</v>
      </c>
      <c r="F245" s="161"/>
      <c r="G245" s="40"/>
      <c r="H245" s="120"/>
      <c r="I245" s="120"/>
      <c r="J245" s="120"/>
      <c r="K245" s="120"/>
      <c r="L245" s="120"/>
      <c r="M245" s="120"/>
      <c r="N245" s="120"/>
      <c r="O245" s="120"/>
      <c r="P245" s="120"/>
      <c r="Q245" s="120"/>
      <c r="R245" s="120">
        <v>12.5</v>
      </c>
    </row>
    <row r="246" spans="1:22">
      <c r="A246" s="157"/>
      <c r="B246" s="158"/>
      <c r="C246" s="79" t="s">
        <v>24</v>
      </c>
      <c r="D246" s="167">
        <v>23</v>
      </c>
      <c r="E246" s="163">
        <v>12.5</v>
      </c>
      <c r="F246" s="161"/>
      <c r="G246" s="40"/>
      <c r="H246" s="120"/>
      <c r="I246" s="120"/>
      <c r="J246" s="120"/>
      <c r="K246" s="120"/>
      <c r="L246" s="120"/>
      <c r="M246" s="120"/>
      <c r="N246" s="120"/>
      <c r="O246" s="120"/>
      <c r="P246" s="120"/>
      <c r="Q246" s="120"/>
      <c r="R246" s="120">
        <v>12.5</v>
      </c>
    </row>
    <row r="247" spans="1:22">
      <c r="A247" s="157"/>
      <c r="B247" s="158"/>
      <c r="C247" s="79" t="s">
        <v>24</v>
      </c>
      <c r="D247" s="167">
        <v>24</v>
      </c>
      <c r="E247" s="163">
        <v>12.5</v>
      </c>
      <c r="F247" s="161"/>
      <c r="G247" s="40"/>
      <c r="H247" s="120"/>
      <c r="I247" s="120"/>
      <c r="J247" s="120"/>
      <c r="K247" s="120"/>
      <c r="L247" s="120"/>
      <c r="M247" s="120"/>
      <c r="N247" s="120"/>
      <c r="O247" s="120"/>
      <c r="P247" s="120"/>
      <c r="Q247" s="120"/>
      <c r="R247" s="120">
        <v>12.5</v>
      </c>
    </row>
    <row r="248" spans="1:22">
      <c r="A248" s="157"/>
      <c r="B248" s="158"/>
      <c r="C248" s="79" t="s">
        <v>24</v>
      </c>
      <c r="D248" s="167">
        <v>25</v>
      </c>
      <c r="E248" s="163">
        <v>12.5</v>
      </c>
      <c r="F248" s="161"/>
      <c r="G248" s="40"/>
      <c r="H248" s="120"/>
      <c r="I248" s="120"/>
      <c r="J248" s="120"/>
      <c r="K248" s="120"/>
      <c r="L248" s="120"/>
      <c r="M248" s="120"/>
      <c r="N248" s="120"/>
      <c r="O248" s="120"/>
      <c r="P248" s="120"/>
      <c r="Q248" s="120"/>
      <c r="R248" s="120">
        <v>12.5</v>
      </c>
    </row>
    <row r="249" spans="1:22">
      <c r="A249" s="157"/>
      <c r="B249" s="158"/>
      <c r="C249" s="79" t="s">
        <v>24</v>
      </c>
      <c r="D249" s="167">
        <v>26</v>
      </c>
      <c r="E249" s="163">
        <v>12.5</v>
      </c>
      <c r="F249" s="161"/>
      <c r="G249" s="40"/>
      <c r="H249" s="120"/>
      <c r="I249" s="120"/>
      <c r="J249" s="120"/>
      <c r="K249" s="120"/>
      <c r="L249" s="120"/>
      <c r="M249" s="120"/>
      <c r="N249" s="120"/>
      <c r="O249" s="120"/>
      <c r="P249" s="120"/>
      <c r="Q249" s="120"/>
      <c r="R249" s="120">
        <v>12.5</v>
      </c>
    </row>
    <row r="250" spans="1:22">
      <c r="A250" s="157"/>
      <c r="B250" s="158"/>
      <c r="C250" s="79" t="s">
        <v>24</v>
      </c>
      <c r="D250" s="167">
        <v>27</v>
      </c>
      <c r="E250" s="163">
        <v>12.5</v>
      </c>
      <c r="F250" s="161"/>
      <c r="G250" s="40"/>
      <c r="H250" s="120"/>
      <c r="I250" s="120"/>
      <c r="J250" s="120"/>
      <c r="K250" s="120"/>
      <c r="L250" s="120"/>
      <c r="M250" s="120"/>
      <c r="N250" s="120"/>
      <c r="O250" s="120"/>
      <c r="P250" s="120"/>
      <c r="Q250" s="120"/>
      <c r="R250" s="120">
        <v>12.5</v>
      </c>
    </row>
    <row r="251" spans="1:22">
      <c r="A251" s="157"/>
      <c r="B251" s="158"/>
      <c r="C251" s="79" t="s">
        <v>24</v>
      </c>
      <c r="D251" s="167">
        <v>28</v>
      </c>
      <c r="E251" s="163">
        <v>12.5</v>
      </c>
      <c r="F251" s="161"/>
      <c r="G251" s="40"/>
      <c r="H251" s="120"/>
      <c r="I251" s="120"/>
      <c r="J251" s="120"/>
      <c r="K251" s="120"/>
      <c r="L251" s="120"/>
      <c r="M251" s="120"/>
      <c r="N251" s="120"/>
      <c r="O251" s="120"/>
      <c r="P251" s="120"/>
      <c r="Q251" s="120"/>
      <c r="R251" s="120">
        <v>12.5</v>
      </c>
    </row>
    <row r="252" spans="1:22">
      <c r="A252" s="157"/>
      <c r="B252" s="158"/>
      <c r="C252" s="79" t="s">
        <v>24</v>
      </c>
      <c r="D252" s="167">
        <v>29</v>
      </c>
      <c r="E252" s="163">
        <v>12.5</v>
      </c>
      <c r="F252" s="161"/>
      <c r="G252" s="40"/>
      <c r="H252" s="120"/>
      <c r="I252" s="120"/>
      <c r="J252" s="120"/>
      <c r="K252" s="120"/>
      <c r="L252" s="120"/>
      <c r="M252" s="120"/>
      <c r="N252" s="120"/>
      <c r="O252" s="120"/>
      <c r="P252" s="120"/>
      <c r="Q252" s="120"/>
      <c r="R252" s="120">
        <v>12.5</v>
      </c>
    </row>
    <row r="253" spans="1:22">
      <c r="A253" s="157"/>
      <c r="B253" s="158"/>
      <c r="C253" s="79" t="s">
        <v>24</v>
      </c>
      <c r="D253" s="167">
        <v>30</v>
      </c>
      <c r="E253" s="163">
        <v>12.5</v>
      </c>
      <c r="F253" s="161"/>
      <c r="G253" s="40"/>
      <c r="H253" s="120"/>
      <c r="I253" s="120"/>
      <c r="J253" s="120"/>
      <c r="K253" s="120"/>
      <c r="L253" s="120"/>
      <c r="M253" s="120"/>
      <c r="N253" s="120"/>
      <c r="O253" s="120"/>
      <c r="P253" s="120"/>
      <c r="Q253" s="120"/>
      <c r="R253" s="120">
        <v>12.5</v>
      </c>
    </row>
    <row r="254" spans="1:22">
      <c r="A254" s="157"/>
      <c r="B254" s="158"/>
      <c r="C254" s="79" t="s">
        <v>24</v>
      </c>
      <c r="D254" s="167">
        <v>31</v>
      </c>
      <c r="E254" s="163">
        <v>12.5</v>
      </c>
      <c r="F254" s="161"/>
      <c r="G254" s="40"/>
      <c r="H254" s="120"/>
      <c r="I254" s="120"/>
      <c r="J254" s="120"/>
      <c r="K254" s="120"/>
      <c r="L254" s="120"/>
      <c r="M254" s="120"/>
      <c r="N254" s="120"/>
      <c r="O254" s="120"/>
      <c r="P254" s="120"/>
      <c r="Q254" s="120"/>
      <c r="R254" s="120">
        <v>12.5</v>
      </c>
    </row>
    <row r="255" spans="1:22">
      <c r="A255" s="157"/>
      <c r="B255" s="158"/>
      <c r="C255" s="79" t="s">
        <v>24</v>
      </c>
      <c r="D255" s="167">
        <v>32</v>
      </c>
      <c r="E255" s="163">
        <v>12.5</v>
      </c>
      <c r="F255" s="161"/>
      <c r="G255" s="40"/>
      <c r="H255" s="120"/>
      <c r="I255" s="120"/>
      <c r="J255" s="120"/>
      <c r="K255" s="120"/>
      <c r="L255" s="120"/>
      <c r="M255" s="120"/>
      <c r="N255" s="120"/>
      <c r="O255" s="120"/>
      <c r="P255" s="120"/>
      <c r="Q255" s="120"/>
      <c r="R255" s="120">
        <v>12.5</v>
      </c>
    </row>
    <row r="256" spans="1:22">
      <c r="A256" s="157"/>
      <c r="B256" s="158"/>
      <c r="C256" s="79" t="s">
        <v>24</v>
      </c>
      <c r="D256" s="167">
        <v>33</v>
      </c>
      <c r="E256" s="163">
        <v>12.5</v>
      </c>
      <c r="F256" s="161"/>
      <c r="G256" s="40"/>
      <c r="H256" s="120"/>
      <c r="I256" s="120"/>
      <c r="J256" s="120"/>
      <c r="K256" s="120"/>
      <c r="L256" s="120"/>
      <c r="M256" s="120"/>
      <c r="N256" s="120"/>
      <c r="O256" s="120"/>
      <c r="P256" s="120"/>
      <c r="Q256" s="120"/>
      <c r="R256" s="120">
        <v>12.5</v>
      </c>
    </row>
    <row r="257" spans="1:18">
      <c r="A257" s="157"/>
      <c r="B257" s="158"/>
      <c r="C257" s="79" t="s">
        <v>24</v>
      </c>
      <c r="D257" s="167">
        <v>34</v>
      </c>
      <c r="E257" s="163">
        <v>12.5</v>
      </c>
      <c r="F257" s="161"/>
      <c r="G257" s="40"/>
      <c r="H257" s="120"/>
      <c r="I257" s="120"/>
      <c r="J257" s="120"/>
      <c r="K257" s="120"/>
      <c r="L257" s="120"/>
      <c r="M257" s="120"/>
      <c r="N257" s="120"/>
      <c r="O257" s="120"/>
      <c r="P257" s="120"/>
      <c r="Q257" s="120"/>
      <c r="R257" s="120">
        <v>12.5</v>
      </c>
    </row>
    <row r="258" spans="1:18">
      <c r="A258" s="157"/>
      <c r="B258" s="158"/>
      <c r="C258" s="79" t="s">
        <v>24</v>
      </c>
      <c r="D258" s="167">
        <v>35</v>
      </c>
      <c r="E258" s="163">
        <v>12.5</v>
      </c>
      <c r="F258" s="161"/>
      <c r="G258" s="40"/>
      <c r="H258" s="120"/>
      <c r="I258" s="120"/>
      <c r="J258" s="120"/>
      <c r="K258" s="120"/>
      <c r="L258" s="120"/>
      <c r="M258" s="120"/>
      <c r="N258" s="120"/>
      <c r="O258" s="120"/>
      <c r="P258" s="120"/>
      <c r="Q258" s="120"/>
      <c r="R258" s="120">
        <v>12.5</v>
      </c>
    </row>
    <row r="259" spans="1:18">
      <c r="A259" s="157"/>
      <c r="B259" s="158"/>
      <c r="C259" s="79" t="s">
        <v>24</v>
      </c>
      <c r="D259" s="167">
        <v>36</v>
      </c>
      <c r="E259" s="163">
        <v>12.5</v>
      </c>
      <c r="F259" s="161"/>
      <c r="G259" s="40"/>
      <c r="H259" s="120"/>
      <c r="I259" s="120"/>
      <c r="J259" s="120"/>
      <c r="K259" s="120"/>
      <c r="L259" s="120"/>
      <c r="M259" s="120"/>
      <c r="N259" s="120"/>
      <c r="O259" s="120"/>
      <c r="P259" s="120"/>
      <c r="Q259" s="120"/>
      <c r="R259" s="120">
        <v>12.5</v>
      </c>
    </row>
    <row r="260" spans="1:18">
      <c r="A260" s="157"/>
      <c r="B260" s="158"/>
      <c r="C260" s="79" t="s">
        <v>24</v>
      </c>
      <c r="D260" s="167">
        <v>37</v>
      </c>
      <c r="E260" s="163">
        <v>12.5</v>
      </c>
      <c r="F260" s="161"/>
      <c r="G260" s="40"/>
      <c r="H260" s="120"/>
      <c r="I260" s="120"/>
      <c r="J260" s="120"/>
      <c r="K260" s="120"/>
      <c r="L260" s="120"/>
      <c r="M260" s="120"/>
      <c r="N260" s="120"/>
      <c r="O260" s="120"/>
      <c r="P260" s="120"/>
      <c r="Q260" s="120"/>
      <c r="R260" s="120">
        <v>12.5</v>
      </c>
    </row>
    <row r="261" spans="1:18">
      <c r="A261" s="157"/>
      <c r="B261" s="158"/>
      <c r="C261" s="79" t="s">
        <v>24</v>
      </c>
      <c r="D261" s="167">
        <v>38</v>
      </c>
      <c r="E261" s="163">
        <v>12.5</v>
      </c>
      <c r="F261" s="161"/>
      <c r="G261" s="40"/>
      <c r="H261" s="120"/>
      <c r="I261" s="120"/>
      <c r="J261" s="120"/>
      <c r="K261" s="120"/>
      <c r="L261" s="120"/>
      <c r="M261" s="120"/>
      <c r="N261" s="120"/>
      <c r="O261" s="120"/>
      <c r="P261" s="120"/>
      <c r="Q261" s="120"/>
      <c r="R261" s="120">
        <v>12.5</v>
      </c>
    </row>
    <row r="262" spans="1:18">
      <c r="A262" s="157"/>
      <c r="B262" s="158"/>
      <c r="C262" s="79" t="s">
        <v>24</v>
      </c>
      <c r="D262" s="167">
        <v>39</v>
      </c>
      <c r="E262" s="163">
        <v>12.5</v>
      </c>
      <c r="F262" s="161"/>
      <c r="G262" s="40"/>
      <c r="H262" s="120"/>
      <c r="I262" s="120"/>
      <c r="J262" s="120"/>
      <c r="K262" s="120"/>
      <c r="L262" s="120"/>
      <c r="M262" s="120"/>
      <c r="N262" s="120"/>
      <c r="O262" s="120"/>
      <c r="P262" s="120"/>
      <c r="Q262" s="120"/>
      <c r="R262" s="120">
        <v>12.5</v>
      </c>
    </row>
    <row r="263" spans="1:18">
      <c r="A263" s="157"/>
      <c r="B263" s="158"/>
      <c r="C263" s="79" t="s">
        <v>24</v>
      </c>
      <c r="D263" s="167">
        <v>40</v>
      </c>
      <c r="E263" s="163">
        <v>12.5</v>
      </c>
      <c r="F263" s="161"/>
      <c r="G263" s="40"/>
      <c r="H263" s="120"/>
      <c r="I263" s="120"/>
      <c r="J263" s="120"/>
      <c r="K263" s="120"/>
      <c r="L263" s="120"/>
      <c r="M263" s="120"/>
      <c r="N263" s="120"/>
      <c r="O263" s="120"/>
      <c r="P263" s="120"/>
      <c r="Q263" s="120"/>
      <c r="R263" s="120">
        <v>12.5</v>
      </c>
    </row>
    <row r="264" spans="1:18">
      <c r="A264" s="157"/>
      <c r="B264" s="158"/>
      <c r="C264" s="79" t="s">
        <v>24</v>
      </c>
      <c r="D264" s="167">
        <v>41</v>
      </c>
      <c r="E264" s="163">
        <v>12.5</v>
      </c>
      <c r="F264" s="161"/>
      <c r="G264" s="40"/>
      <c r="H264" s="120"/>
      <c r="I264" s="120"/>
      <c r="J264" s="120"/>
      <c r="K264" s="120"/>
      <c r="L264" s="120"/>
      <c r="M264" s="120"/>
      <c r="N264" s="120"/>
      <c r="O264" s="120"/>
      <c r="P264" s="120"/>
      <c r="Q264" s="120"/>
      <c r="R264" s="120">
        <v>12.5</v>
      </c>
    </row>
    <row r="265" spans="1:18">
      <c r="A265" s="157"/>
      <c r="B265" s="158"/>
      <c r="C265" s="79" t="s">
        <v>24</v>
      </c>
      <c r="D265" s="167">
        <v>42</v>
      </c>
      <c r="E265" s="163">
        <v>12.5</v>
      </c>
      <c r="F265" s="161"/>
      <c r="G265" s="40"/>
      <c r="H265" s="120"/>
      <c r="I265" s="120"/>
      <c r="J265" s="120"/>
      <c r="K265" s="120"/>
      <c r="L265" s="120"/>
      <c r="M265" s="120"/>
      <c r="N265" s="120"/>
      <c r="O265" s="120"/>
      <c r="P265" s="120"/>
      <c r="Q265" s="120"/>
      <c r="R265" s="120">
        <v>12.5</v>
      </c>
    </row>
    <row r="266" spans="1:18">
      <c r="A266" s="157"/>
      <c r="B266" s="158"/>
      <c r="C266" s="79" t="s">
        <v>24</v>
      </c>
      <c r="D266" s="167">
        <v>43</v>
      </c>
      <c r="E266" s="163">
        <v>12.5</v>
      </c>
      <c r="F266" s="161"/>
      <c r="G266" s="40"/>
      <c r="H266" s="120"/>
      <c r="I266" s="120"/>
      <c r="J266" s="120"/>
      <c r="K266" s="120"/>
      <c r="L266" s="120"/>
      <c r="M266" s="120"/>
      <c r="N266" s="120"/>
      <c r="O266" s="120"/>
      <c r="P266" s="120"/>
      <c r="Q266" s="120"/>
      <c r="R266" s="120">
        <v>12.5</v>
      </c>
    </row>
    <row r="267" spans="1:18">
      <c r="A267" s="157"/>
      <c r="B267" s="158"/>
      <c r="C267" s="79" t="s">
        <v>24</v>
      </c>
      <c r="D267" s="167">
        <v>44</v>
      </c>
      <c r="E267" s="163">
        <v>12.5</v>
      </c>
      <c r="F267" s="161"/>
      <c r="G267" s="40"/>
      <c r="H267" s="120"/>
      <c r="I267" s="120"/>
      <c r="J267" s="120"/>
      <c r="K267" s="120"/>
      <c r="L267" s="120"/>
      <c r="M267" s="120"/>
      <c r="N267" s="120"/>
      <c r="O267" s="120"/>
      <c r="P267" s="120"/>
      <c r="Q267" s="120"/>
      <c r="R267" s="120">
        <v>12.5</v>
      </c>
    </row>
    <row r="268" spans="1:18">
      <c r="A268" s="157"/>
      <c r="B268" s="158"/>
      <c r="C268" s="79" t="s">
        <v>24</v>
      </c>
      <c r="D268" s="167">
        <v>45</v>
      </c>
      <c r="E268" s="163">
        <v>12.5</v>
      </c>
      <c r="F268" s="161"/>
      <c r="G268" s="40"/>
      <c r="H268" s="120"/>
      <c r="I268" s="120"/>
      <c r="J268" s="120"/>
      <c r="K268" s="120"/>
      <c r="L268" s="120"/>
      <c r="M268" s="120"/>
      <c r="N268" s="120"/>
      <c r="O268" s="120"/>
      <c r="P268" s="120"/>
      <c r="Q268" s="120"/>
      <c r="R268" s="120">
        <v>12.5</v>
      </c>
    </row>
    <row r="269" spans="1:18">
      <c r="A269" s="157"/>
      <c r="B269" s="158"/>
      <c r="C269" s="79" t="s">
        <v>24</v>
      </c>
      <c r="D269" s="167">
        <v>46</v>
      </c>
      <c r="E269" s="163">
        <v>12.5</v>
      </c>
      <c r="F269" s="161"/>
      <c r="G269" s="40"/>
      <c r="H269" s="120"/>
      <c r="I269" s="120"/>
      <c r="J269" s="120"/>
      <c r="K269" s="120"/>
      <c r="L269" s="120"/>
      <c r="M269" s="120"/>
      <c r="N269" s="120"/>
      <c r="O269" s="120"/>
      <c r="P269" s="120"/>
      <c r="Q269" s="120"/>
      <c r="R269" s="120">
        <v>12.5</v>
      </c>
    </row>
    <row r="270" spans="1:18">
      <c r="A270" s="157"/>
      <c r="B270" s="158"/>
      <c r="C270" s="79" t="s">
        <v>24</v>
      </c>
      <c r="D270" s="167">
        <v>47</v>
      </c>
      <c r="E270" s="163">
        <v>12.5</v>
      </c>
      <c r="F270" s="161"/>
      <c r="G270" s="40"/>
      <c r="H270" s="120"/>
      <c r="I270" s="120"/>
      <c r="J270" s="120"/>
      <c r="K270" s="120"/>
      <c r="L270" s="120"/>
      <c r="M270" s="120"/>
      <c r="N270" s="120"/>
      <c r="O270" s="120"/>
      <c r="P270" s="120"/>
      <c r="Q270" s="120"/>
      <c r="R270" s="120">
        <v>12.5</v>
      </c>
    </row>
    <row r="271" spans="1:18">
      <c r="A271" s="157"/>
      <c r="B271" s="158"/>
      <c r="C271" s="79" t="s">
        <v>24</v>
      </c>
      <c r="D271" s="167">
        <v>48</v>
      </c>
      <c r="E271" s="163">
        <v>12.5</v>
      </c>
      <c r="F271" s="161"/>
      <c r="G271" s="40"/>
      <c r="H271" s="120"/>
      <c r="I271" s="120"/>
      <c r="J271" s="120"/>
      <c r="K271" s="120"/>
      <c r="L271" s="120"/>
      <c r="M271" s="120"/>
      <c r="N271" s="120"/>
      <c r="O271" s="120"/>
      <c r="P271" s="120"/>
      <c r="Q271" s="120"/>
      <c r="R271" s="120">
        <v>12.5</v>
      </c>
    </row>
    <row r="272" spans="1:18">
      <c r="A272" s="157"/>
      <c r="B272" s="158"/>
      <c r="C272" s="79" t="s">
        <v>24</v>
      </c>
      <c r="D272" s="167">
        <v>49</v>
      </c>
      <c r="E272" s="163">
        <v>12.5</v>
      </c>
      <c r="F272" s="161"/>
      <c r="G272" s="40"/>
      <c r="H272" s="120"/>
      <c r="I272" s="120"/>
      <c r="J272" s="120"/>
      <c r="K272" s="120"/>
      <c r="L272" s="120"/>
      <c r="M272" s="120"/>
      <c r="N272" s="120"/>
      <c r="O272" s="120"/>
      <c r="P272" s="120"/>
      <c r="Q272" s="120"/>
      <c r="R272" s="120">
        <v>12.5</v>
      </c>
    </row>
    <row r="273" ht="15.75" spans="1:19">
      <c r="A273" s="168"/>
      <c r="B273" s="169"/>
      <c r="C273" s="54"/>
      <c r="D273" s="170"/>
      <c r="E273" s="171"/>
      <c r="F273" s="161"/>
      <c r="G273" s="40"/>
      <c r="H273" s="120"/>
      <c r="I273" s="120"/>
      <c r="J273" s="120"/>
      <c r="K273" s="120"/>
      <c r="L273" s="120"/>
      <c r="M273" s="120"/>
      <c r="N273" s="120"/>
      <c r="O273" s="120"/>
      <c r="P273" s="120"/>
      <c r="Q273" s="120"/>
      <c r="R273" s="128"/>
    </row>
    <row r="274" ht="15.75" spans="1:19">
      <c r="A274" s="111"/>
      <c r="B274" s="111"/>
      <c r="C274" s="149"/>
      <c r="D274" s="150"/>
      <c r="E274" s="172">
        <v>487.5</v>
      </c>
      <c r="F274" s="173"/>
      <c r="G274" s="126"/>
      <c r="H274" s="128"/>
      <c r="I274" s="128"/>
      <c r="J274" s="128"/>
      <c r="K274" s="128"/>
      <c r="L274" s="128"/>
      <c r="M274" s="128"/>
      <c r="N274" s="128"/>
      <c r="O274" s="128"/>
      <c r="P274" s="128"/>
      <c r="Q274" s="174"/>
      <c r="R274" s="172">
        <f>SUM(R234:R273)</f>
        <v>487.5</v>
      </c>
    </row>
    <row r="275" spans="1:19">
      <c r="D275" s="150"/>
      <c r="E275" s="151"/>
      <c r="S275" s="44"/>
    </row>
    <row r="276" spans="1:19">
      <c r="C276" t="s">
        <v>45</v>
      </c>
      <c r="D276" s="150"/>
      <c r="E276" s="151"/>
      <c r="S276" s="44"/>
    </row>
    <row r="277" spans="1:19">
      <c r="C277" t="s">
        <v>46</v>
      </c>
      <c r="D277" s="150"/>
      <c r="E277" s="151"/>
      <c r="S277" s="44"/>
    </row>
    <row r="278" spans="1:19">
      <c r="D278" s="150"/>
      <c r="E278" s="151"/>
      <c r="S278" s="44"/>
    </row>
    <row r="279" ht="15.75" spans="1:19">
      <c r="D279" s="150"/>
      <c r="E279" s="151"/>
      <c r="S279" s="44"/>
    </row>
    <row r="280" spans="1:19">
      <c r="C280" s="175" t="s">
        <v>47</v>
      </c>
      <c r="D280" s="176"/>
      <c r="E280" s="177"/>
      <c r="G280" t="s">
        <v>48</v>
      </c>
      <c r="S280" s="44"/>
    </row>
    <row r="281" spans="1:19">
      <c r="C281" s="178" t="s">
        <v>49</v>
      </c>
      <c r="D281" s="179"/>
      <c r="E281" s="180"/>
      <c r="G281" s="181" t="s">
        <v>50</v>
      </c>
      <c r="S281" s="44"/>
    </row>
    <row r="282" spans="1:19">
      <c r="C282" s="182" t="s">
        <v>51</v>
      </c>
      <c r="D282" s="183"/>
      <c r="E282" s="184"/>
      <c r="G282" s="181" t="s">
        <v>52</v>
      </c>
      <c r="S282" s="44"/>
    </row>
    <row r="283" spans="1:19">
      <c r="C283" s="185" t="s">
        <v>53</v>
      </c>
      <c r="D283" s="186"/>
      <c r="E283" s="187"/>
      <c r="G283" t="s">
        <v>54</v>
      </c>
      <c r="S283" s="44"/>
    </row>
    <row r="284" spans="1:19">
      <c r="C284" s="188" t="s">
        <v>55</v>
      </c>
      <c r="D284" s="189"/>
      <c r="E284" s="190"/>
      <c r="G284" s="181" t="s">
        <v>56</v>
      </c>
      <c r="S284" s="44"/>
    </row>
    <row r="285" spans="1:19">
      <c r="C285" s="191" t="s">
        <v>57</v>
      </c>
      <c r="D285" s="189"/>
      <c r="E285" s="190"/>
      <c r="G285" s="181" t="s">
        <v>58</v>
      </c>
      <c r="S285" s="2"/>
    </row>
    <row r="286" ht="15.75" spans="1:19">
      <c r="C286" s="192" t="s">
        <v>59</v>
      </c>
      <c r="D286" s="193"/>
      <c r="E286" s="194"/>
      <c r="G286" t="s">
        <v>60</v>
      </c>
      <c r="S286" s="44"/>
    </row>
    <row r="287" spans="1:19">
      <c r="C287" s="195"/>
      <c r="D287" s="195"/>
      <c r="E287" s="195"/>
      <c r="G287" s="181" t="s">
        <v>61</v>
      </c>
      <c r="S287" s="44"/>
    </row>
    <row r="288" spans="1:19">
      <c r="A288" t="s">
        <v>62</v>
      </c>
      <c r="C288" s="195"/>
      <c r="D288" s="195"/>
      <c r="E288" s="195"/>
      <c r="S288" s="44"/>
    </row>
    <row r="289" spans="1:19">
      <c r="A289" s="196" t="s">
        <v>63</v>
      </c>
      <c r="B289" s="196"/>
      <c r="D289" s="196"/>
      <c r="E289" s="195"/>
      <c r="S289" s="44"/>
    </row>
    <row r="290" spans="1:19">
      <c r="A290" s="197" t="s">
        <v>64</v>
      </c>
      <c r="B290" s="197"/>
      <c r="C290" s="197"/>
      <c r="D290" s="197"/>
      <c r="E290" s="2"/>
      <c r="F290" s="2"/>
      <c r="G290" s="2"/>
      <c r="H290" s="2"/>
      <c r="M290" s="198"/>
      <c r="N290" s="198"/>
      <c r="O290" s="198"/>
      <c r="S290" s="199"/>
    </row>
    <row r="291" spans="1:19">
      <c r="A291" s="196" t="s">
        <v>65</v>
      </c>
      <c r="B291" s="196"/>
      <c r="C291" s="196"/>
      <c r="D291" s="196"/>
      <c r="F291" s="200"/>
      <c r="G291" s="44"/>
      <c r="H291" s="44"/>
      <c r="J291" t="s">
        <v>66</v>
      </c>
      <c r="N291" s="44"/>
      <c r="O291" s="44"/>
      <c r="S291" s="44"/>
    </row>
    <row r="292" spans="1:19">
      <c r="F292" s="200"/>
      <c r="G292" s="44"/>
      <c r="H292" s="44"/>
      <c r="I292" s="44"/>
      <c r="J292" t="s">
        <v>67</v>
      </c>
      <c r="N292" s="44"/>
      <c r="O292" s="44"/>
      <c r="S292" s="44"/>
    </row>
    <row r="293" spans="1:19">
      <c r="A293" t="s">
        <v>68</v>
      </c>
      <c r="F293" s="200"/>
      <c r="G293" s="44"/>
      <c r="H293" s="44"/>
      <c r="I293" s="44"/>
      <c r="J293" s="44"/>
      <c r="K293" s="44"/>
      <c r="L293" s="44"/>
      <c r="M293" s="44"/>
      <c r="N293" s="44"/>
      <c r="O293" s="44"/>
      <c r="S293" s="44"/>
    </row>
    <row r="294" spans="1:19">
      <c r="A294" s="181" t="s">
        <v>69</v>
      </c>
      <c r="F294" s="200"/>
      <c r="G294" s="44"/>
      <c r="H294" s="44"/>
      <c r="I294" s="44"/>
      <c r="J294" s="44"/>
      <c r="K294" s="44"/>
      <c r="L294" s="44"/>
      <c r="M294" s="44"/>
      <c r="N294" s="44"/>
      <c r="O294" s="44"/>
      <c r="S294" s="44"/>
    </row>
    <row r="295" spans="1:19">
      <c r="F295" s="200"/>
      <c r="G295" s="44"/>
      <c r="H295" s="44"/>
      <c r="I295" s="44"/>
      <c r="J295" s="44"/>
      <c r="K295" s="44"/>
      <c r="L295" s="44"/>
      <c r="M295" s="44"/>
      <c r="N295" s="44"/>
      <c r="O295" s="44"/>
    </row>
    <row r="296" spans="1:19">
      <c r="S296" s="44"/>
    </row>
    <row r="297" spans="1:19">
      <c r="S297" s="44"/>
    </row>
    <row r="298" spans="1:19">
      <c r="S298" s="44"/>
    </row>
    <row r="299" spans="1:19">
      <c r="S299" s="44"/>
    </row>
    <row r="300" spans="1:19">
      <c r="S300" s="44"/>
    </row>
    <row r="301" spans="1:19">
      <c r="S301" s="44"/>
    </row>
    <row r="302" spans="1:19">
      <c r="S302" s="44"/>
    </row>
    <row r="303" spans="1:19">
      <c r="K303" s="44"/>
      <c r="S303" s="44"/>
    </row>
    <row r="304" spans="1:19">
      <c r="S304" s="44"/>
    </row>
    <row r="305" spans="19:19">
      <c r="S305" s="44"/>
    </row>
    <row r="306" spans="19:19">
      <c r="S306" s="44"/>
    </row>
    <row r="307" spans="19:19">
      <c r="S307" s="44"/>
    </row>
    <row r="308" spans="19:19">
      <c r="S308" s="44"/>
    </row>
    <row r="309" spans="19:19">
      <c r="S309" s="44"/>
    </row>
    <row r="310" spans="19:19">
      <c r="S310" s="44"/>
    </row>
    <row r="311" spans="19:19">
      <c r="S311" s="44"/>
    </row>
    <row r="312" spans="19:19">
      <c r="S312" s="44"/>
    </row>
    <row r="313" spans="19:19">
      <c r="S313" s="44"/>
    </row>
    <row r="314" spans="19:19">
      <c r="S314" s="44"/>
    </row>
    <row r="315" spans="19:19">
      <c r="S315" s="44"/>
    </row>
    <row r="316" spans="19:19">
      <c r="S316" s="44"/>
    </row>
    <row r="317" spans="19:19">
      <c r="S317" s="44"/>
    </row>
    <row r="318" spans="19:19">
      <c r="S318" s="44"/>
    </row>
    <row r="319" spans="19:19">
      <c r="S319" s="44"/>
    </row>
    <row r="320" spans="19:19">
      <c r="S320" s="44"/>
    </row>
    <row r="321" spans="19:19">
      <c r="S321" s="44"/>
    </row>
    <row r="322" spans="19:19">
      <c r="S322" s="44"/>
    </row>
    <row r="323" spans="19:19">
      <c r="S323" s="44"/>
    </row>
    <row r="324" spans="19:19">
      <c r="S324" s="44"/>
    </row>
    <row r="325" spans="19:19">
      <c r="S325" s="44"/>
    </row>
    <row r="326" spans="19:19">
      <c r="S326" s="44"/>
    </row>
    <row r="327" spans="19:19">
      <c r="S327" s="44"/>
    </row>
    <row r="328" spans="19:19">
      <c r="S328" s="44"/>
    </row>
    <row r="329" spans="19:19">
      <c r="S329" s="44"/>
    </row>
    <row r="330" spans="19:19">
      <c r="S330" s="44"/>
    </row>
    <row r="331" spans="19:19">
      <c r="S331" s="44"/>
    </row>
    <row r="332" spans="19:19">
      <c r="S332" s="44"/>
    </row>
    <row r="333" spans="19:19">
      <c r="S333" s="44"/>
    </row>
    <row r="334" spans="19:19">
      <c r="S334" s="44"/>
    </row>
    <row r="335" spans="19:19">
      <c r="S335" s="44"/>
    </row>
    <row r="336" spans="19:19">
      <c r="S336" s="44"/>
    </row>
    <row r="337" spans="19:19">
      <c r="S337" s="44"/>
    </row>
    <row r="338" spans="19:19">
      <c r="S338" s="44"/>
    </row>
    <row r="339" spans="19:19">
      <c r="S339" s="201"/>
    </row>
  </sheetData>
  <mergeCells count="40">
    <mergeCell ref="A2:R2"/>
    <mergeCell ref="A3:R3"/>
    <mergeCell ref="F7:G7"/>
    <mergeCell ref="K7:L7"/>
    <mergeCell ref="C10:R10"/>
    <mergeCell ref="B231:D231"/>
    <mergeCell ref="C233:R233"/>
    <mergeCell ref="C280:E280"/>
    <mergeCell ref="C281:E281"/>
    <mergeCell ref="C282:E282"/>
    <mergeCell ref="C283:E283"/>
    <mergeCell ref="C284:E284"/>
    <mergeCell ref="C286:E286"/>
    <mergeCell ref="A291:D291"/>
    <mergeCell ref="A7:A8"/>
    <mergeCell ref="A10:A90"/>
    <mergeCell ref="A93:A106"/>
    <mergeCell ref="A107:A121"/>
    <mergeCell ref="A122:A135"/>
    <mergeCell ref="A136:A149"/>
    <mergeCell ref="A150:A160"/>
    <mergeCell ref="A162:A175"/>
    <mergeCell ref="A176:A190"/>
    <mergeCell ref="A191:A204"/>
    <mergeCell ref="A205:A218"/>
    <mergeCell ref="A219:A230"/>
    <mergeCell ref="B7:B8"/>
    <mergeCell ref="C7:C8"/>
    <mergeCell ref="D7:D8"/>
    <mergeCell ref="E7:E8"/>
    <mergeCell ref="H7:H8"/>
    <mergeCell ref="I7:I8"/>
    <mergeCell ref="J7:J8"/>
    <mergeCell ref="M7:M8"/>
    <mergeCell ref="N7:N8"/>
    <mergeCell ref="O7:O8"/>
    <mergeCell ref="P7:P8"/>
    <mergeCell ref="Q7:Q8"/>
    <mergeCell ref="R7:R8"/>
    <mergeCell ref="A233:B273"/>
  </mergeCells>
  <pageMargins left="0.708661417322835" right="0.708661417322835" top="0.748031496062992" bottom="0.748031496062992" header="0.31496062992126" footer="0.31496062992126"/>
  <pageSetup paperSize="1" scale="70" fitToHeight="0" orientation="landscape" horizontalDpi="3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5"/>
  <sheetData/>
  <pageMargins left="0.7" right="0.7" top="0.75" bottom="0.75" header="0.3" footer="0.3"/>
  <pageSetup paperSize="9" orientation="portrait" horizontalDpi="300" verticalDpi="3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5"/>
  <sheetData/>
  <pageMargins left="0.7" right="0.7" top="0.75" bottom="0.75" header="0.3" footer="0.3"/>
  <pageSetup paperSize="9" orientation="portrait" horizontalDpi="3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Irena</dc:creator>
  <cp:lastModifiedBy>Serviz-1</cp:lastModifiedBy>
  <dcterms:created xsi:type="dcterms:W3CDTF">2006-09-16T00:00:00Z</dcterms:created>
  <cp:lastPrinted>2026-02-01T07:21:00Z</cp:lastPrinted>
  <dcterms:modified xsi:type="dcterms:W3CDTF">2026-07-03T12:19:36Z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927785902A854D6580C43F93971CAD5B_12</vt:lpwstr>
  </property>
  <property fmtid="{D5CDD505-2E9C-101B-9397-08002B2CF9AE}" pid="3" name="KSOProductBuildVer">
    <vt:lpwstr>1033-12.1.0.26880</vt:lpwstr>
  </property>
  <property fmtid="{D5CDD505-2E9C-101B-9397-08002B2CF9AE}" pid="4" name="CalculationRule">
    <vt:i4>0</vt:i4>
  </property>
</Properties>
</file>